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483" documentId="11_AD4D066CA252ABEACE02EC40BBD7CF2073EEDF00" xr6:coauthVersionLast="40" xr6:coauthVersionMax="40" xr10:uidLastSave="{1DADB877-AFD9-46CE-A494-6F5853CA5CB2}"/>
  <bookViews>
    <workbookView xWindow="0" yWindow="0" windowWidth="22260" windowHeight="12645" activeTab="2" xr2:uid="{00000000-000D-0000-FFFF-FFFF00000000}"/>
  </bookViews>
  <sheets>
    <sheet name="演習1～3" sheetId="20" r:id="rId1"/>
    <sheet name="演習4～5" sheetId="28" r:id="rId2"/>
    <sheet name="FY2018通期実績" sheetId="1" r:id="rId3"/>
    <sheet name="ケーススタディ" sheetId="19" r:id="rId4"/>
    <sheet name="困りごと1" sheetId="21" r:id="rId5"/>
    <sheet name="困りごと2" sheetId="22" r:id="rId6"/>
    <sheet name="困りごと3" sheetId="23" r:id="rId7"/>
    <sheet name="IFS_IF関数の場合" sheetId="25" r:id="rId8"/>
    <sheet name="IFS_IFS関数の場合" sheetId="24" r:id="rId9"/>
    <sheet name="IFERROR_Before" sheetId="26" r:id="rId10"/>
    <sheet name="IFERROR_After" sheetId="27" r:id="rId11"/>
  </sheets>
  <externalReferences>
    <externalReference r:id="rId12"/>
    <externalReference r:id="rId13"/>
    <externalReference r:id="rId14"/>
    <externalReference r:id="rId15"/>
  </externalReferences>
  <definedNames>
    <definedName name="_xlcn.WorksheetConnection_サンプルファイル_ピボットテーブル.xlsx顧客マスタ1" hidden="1">[1]顧客マスタ!$A$1:$B$31</definedName>
    <definedName name="_xlcn.WorksheetConnection_サンプルファイル_ピボットテーブル.xlsx社員マスタ1" hidden="1">[2]社員マスタ!$A$1:$D$21</definedName>
    <definedName name="_xlcn.WorksheetConnection_サンプルファイル_ピボットテーブル.xlsx商品マスタ1" hidden="1">[3]商品マスタ!$A$2:$C$12</definedName>
    <definedName name="_xlcn.WorksheetConnection_サンプルファイル_ピボットテーブル.xlsx注文テーブル1" hidden="1">FY2018通期実績!$A$3:$G$19</definedName>
    <definedName name="_xlcn.WorksheetConnection_サンプルファイル_ピボットテーブル.xlsx注文テーブル11" hidden="1">FY2018通期実績!$A$3:$G$19</definedName>
    <definedName name="_xlcn.WorksheetConnection_サンプルファイル_ピボットテーブル.xlsx部署マスタ1" hidden="1">[4]部署マスタ!$A$1:$C$10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社員マスタ" name="社員マスタ" connection="WorksheetConnection_サンプルファイル_ピボットテーブル.xlsx!社員マスタ"/>
          <x15:modelTable id="部署マスタ" name="部署マスタ" connection="WorksheetConnection_サンプルファイル_ピボットテーブル.xlsx!部署マスタ"/>
          <x15:modelTable id="注文テーブル" name="注文テーブル" connection="WorksheetConnection_サンプルファイル_ピボットテーブル.xlsx!注文テーブル"/>
          <x15:modelTable id="商品マスタ" name="商品マスタ" connection="WorksheetConnection_サンプルファイル_ピボットテーブル.xlsx!商品マスタ"/>
          <x15:modelTable id="顧客マスタ" name="顧客マスタ" connection="WorksheetConnection_サンプルファイル_ピボットテーブル.xlsx!顧客マスタ"/>
          <x15:modelTable id="注文テーブル 1" name="注文テーブル 1" connection="WorksheetConnection_サンプルファイル_ピボットテーブル.xlsx!注文テーブル1"/>
        </x15:modelTables>
        <x15:modelRelationships>
          <x15:modelRelationship fromTable="社員マスタ" fromColumn="部署コード" toTable="部署マスタ" toColumn="部署コード"/>
          <x15:modelRelationship fromTable="注文テーブル" fromColumn="社員番号" toTable="社員マスタ" toColumn="社員番号"/>
          <x15:modelRelationship fromTable="注文テーブル" fromColumn="商品コード" toTable="商品マスタ" toColumn="商品コード"/>
          <x15:modelRelationship fromTable="注文テーブル" fromColumn="顧客コード" toTable="顧客マスタ" toColumn="顧客コード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28" l="1"/>
  <c r="K16" i="28"/>
  <c r="K13" i="28"/>
  <c r="K10" i="28"/>
  <c r="K7" i="28"/>
  <c r="K4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G21" i="28"/>
  <c r="F21" i="28"/>
  <c r="I20" i="28"/>
  <c r="E20" i="28"/>
  <c r="I19" i="28"/>
  <c r="E19" i="28"/>
  <c r="H19" i="28" s="1"/>
  <c r="G18" i="28"/>
  <c r="F18" i="28"/>
  <c r="I17" i="28"/>
  <c r="E17" i="28"/>
  <c r="E18" i="28" s="1"/>
  <c r="H18" i="28" s="1"/>
  <c r="I16" i="28"/>
  <c r="E16" i="28"/>
  <c r="H16" i="28" s="1"/>
  <c r="G15" i="28"/>
  <c r="F15" i="28"/>
  <c r="I14" i="28"/>
  <c r="E14" i="28"/>
  <c r="E15" i="28" s="1"/>
  <c r="H15" i="28" s="1"/>
  <c r="I13" i="28"/>
  <c r="E13" i="28"/>
  <c r="H13" i="28" s="1"/>
  <c r="G12" i="28"/>
  <c r="F12" i="28"/>
  <c r="I11" i="28"/>
  <c r="H11" i="28"/>
  <c r="E11" i="28"/>
  <c r="I10" i="28"/>
  <c r="E10" i="28"/>
  <c r="H10" i="28" s="1"/>
  <c r="G9" i="28"/>
  <c r="F9" i="28"/>
  <c r="I8" i="28"/>
  <c r="H8" i="28"/>
  <c r="E8" i="28"/>
  <c r="I7" i="28"/>
  <c r="E7" i="28"/>
  <c r="H7" i="28" s="1"/>
  <c r="G5" i="28"/>
  <c r="F5" i="28"/>
  <c r="E5" i="28"/>
  <c r="G4" i="28"/>
  <c r="I4" i="28" s="1"/>
  <c r="F4" i="28"/>
  <c r="E4" i="28"/>
  <c r="H4" i="28" s="1"/>
  <c r="G21" i="27"/>
  <c r="I21" i="27" s="1"/>
  <c r="G18" i="27"/>
  <c r="I18" i="27" s="1"/>
  <c r="G15" i="27"/>
  <c r="G12" i="27"/>
  <c r="G9" i="27"/>
  <c r="I9" i="27" s="1"/>
  <c r="F21" i="27"/>
  <c r="I20" i="27"/>
  <c r="E20" i="27"/>
  <c r="E21" i="27" s="1"/>
  <c r="I19" i="27"/>
  <c r="E19" i="27"/>
  <c r="H19" i="27" s="1"/>
  <c r="H18" i="27"/>
  <c r="F18" i="27"/>
  <c r="E18" i="27"/>
  <c r="I17" i="27"/>
  <c r="E17" i="27"/>
  <c r="H17" i="27" s="1"/>
  <c r="I16" i="27"/>
  <c r="E16" i="27"/>
  <c r="H16" i="27" s="1"/>
  <c r="F15" i="27"/>
  <c r="I14" i="27"/>
  <c r="E14" i="27"/>
  <c r="H14" i="27" s="1"/>
  <c r="I13" i="27"/>
  <c r="H13" i="27"/>
  <c r="E13" i="27"/>
  <c r="I12" i="27"/>
  <c r="F12" i="27"/>
  <c r="I11" i="27"/>
  <c r="H11" i="27"/>
  <c r="E11" i="27"/>
  <c r="I10" i="27"/>
  <c r="E10" i="27"/>
  <c r="E12" i="27" s="1"/>
  <c r="F9" i="27"/>
  <c r="I8" i="27"/>
  <c r="E8" i="27"/>
  <c r="E9" i="27" s="1"/>
  <c r="I7" i="27"/>
  <c r="H7" i="27"/>
  <c r="E7" i="27"/>
  <c r="G5" i="27"/>
  <c r="I5" i="27" s="1"/>
  <c r="F5" i="27"/>
  <c r="F6" i="27" s="1"/>
  <c r="G4" i="27"/>
  <c r="I4" i="27" s="1"/>
  <c r="F4" i="27"/>
  <c r="G21" i="26"/>
  <c r="I21" i="26" s="1"/>
  <c r="F21" i="26"/>
  <c r="I20" i="26"/>
  <c r="H20" i="26"/>
  <c r="E20" i="26"/>
  <c r="I19" i="26"/>
  <c r="E19" i="26"/>
  <c r="H19" i="26" s="1"/>
  <c r="I18" i="26"/>
  <c r="G18" i="26"/>
  <c r="F18" i="26"/>
  <c r="I17" i="26"/>
  <c r="E17" i="26"/>
  <c r="H17" i="26" s="1"/>
  <c r="I16" i="26"/>
  <c r="E16" i="26"/>
  <c r="H16" i="26" s="1"/>
  <c r="G15" i="26"/>
  <c r="I15" i="26" s="1"/>
  <c r="F15" i="26"/>
  <c r="I14" i="26"/>
  <c r="E14" i="26"/>
  <c r="E15" i="26" s="1"/>
  <c r="I13" i="26"/>
  <c r="E13" i="26"/>
  <c r="H13" i="26" s="1"/>
  <c r="G12" i="26"/>
  <c r="I12" i="26" s="1"/>
  <c r="F12" i="26"/>
  <c r="I11" i="26"/>
  <c r="E11" i="26"/>
  <c r="E5" i="26" s="1"/>
  <c r="I10" i="26"/>
  <c r="E10" i="26"/>
  <c r="H10" i="26" s="1"/>
  <c r="G9" i="26"/>
  <c r="F9" i="26"/>
  <c r="I8" i="26"/>
  <c r="E8" i="26"/>
  <c r="H8" i="26" s="1"/>
  <c r="I7" i="26"/>
  <c r="E7" i="26"/>
  <c r="H7" i="26" s="1"/>
  <c r="G5" i="26"/>
  <c r="G6" i="26" s="1"/>
  <c r="F5" i="26"/>
  <c r="G4" i="26"/>
  <c r="F4" i="26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G21" i="25"/>
  <c r="I21" i="25" s="1"/>
  <c r="F21" i="25"/>
  <c r="I20" i="25"/>
  <c r="H20" i="25"/>
  <c r="E20" i="25"/>
  <c r="E21" i="25" s="1"/>
  <c r="I19" i="25"/>
  <c r="H19" i="25"/>
  <c r="E19" i="25"/>
  <c r="I18" i="25"/>
  <c r="G18" i="25"/>
  <c r="F18" i="25"/>
  <c r="I17" i="25"/>
  <c r="E17" i="25"/>
  <c r="H17" i="25" s="1"/>
  <c r="I16" i="25"/>
  <c r="E16" i="25"/>
  <c r="H16" i="25" s="1"/>
  <c r="G15" i="25"/>
  <c r="I15" i="25" s="1"/>
  <c r="F15" i="25"/>
  <c r="I14" i="25"/>
  <c r="H14" i="25"/>
  <c r="E14" i="25"/>
  <c r="E15" i="25" s="1"/>
  <c r="I13" i="25"/>
  <c r="H13" i="25"/>
  <c r="E13" i="25"/>
  <c r="I12" i="25"/>
  <c r="G12" i="25"/>
  <c r="F12" i="25"/>
  <c r="I11" i="25"/>
  <c r="E11" i="25"/>
  <c r="E5" i="25" s="1"/>
  <c r="E6" i="25" s="1"/>
  <c r="I10" i="25"/>
  <c r="E10" i="25"/>
  <c r="H10" i="25" s="1"/>
  <c r="G9" i="25"/>
  <c r="I9" i="25" s="1"/>
  <c r="F9" i="25"/>
  <c r="I8" i="25"/>
  <c r="H8" i="25"/>
  <c r="E8" i="25"/>
  <c r="E9" i="25" s="1"/>
  <c r="I7" i="25"/>
  <c r="H7" i="25"/>
  <c r="E7" i="25"/>
  <c r="G5" i="25"/>
  <c r="G6" i="25" s="1"/>
  <c r="F5" i="25"/>
  <c r="F6" i="25" s="1"/>
  <c r="I4" i="25"/>
  <c r="G4" i="25"/>
  <c r="H4" i="25" s="1"/>
  <c r="F4" i="25"/>
  <c r="E4" i="25"/>
  <c r="G21" i="24"/>
  <c r="I21" i="24" s="1"/>
  <c r="F21" i="24"/>
  <c r="I20" i="24"/>
  <c r="H20" i="24"/>
  <c r="E20" i="24"/>
  <c r="E21" i="24" s="1"/>
  <c r="I19" i="24"/>
  <c r="H19" i="24"/>
  <c r="E19" i="24"/>
  <c r="I18" i="24"/>
  <c r="G18" i="24"/>
  <c r="F18" i="24"/>
  <c r="I17" i="24"/>
  <c r="E17" i="24"/>
  <c r="E18" i="24" s="1"/>
  <c r="H18" i="24" s="1"/>
  <c r="I16" i="24"/>
  <c r="E16" i="24"/>
  <c r="H16" i="24" s="1"/>
  <c r="G15" i="24"/>
  <c r="I15" i="24" s="1"/>
  <c r="F15" i="24"/>
  <c r="I14" i="24"/>
  <c r="H14" i="24"/>
  <c r="E14" i="24"/>
  <c r="E15" i="24" s="1"/>
  <c r="I13" i="24"/>
  <c r="H13" i="24"/>
  <c r="E13" i="24"/>
  <c r="I12" i="24"/>
  <c r="G12" i="24"/>
  <c r="F12" i="24"/>
  <c r="I11" i="24"/>
  <c r="E11" i="24"/>
  <c r="E5" i="24" s="1"/>
  <c r="E6" i="24" s="1"/>
  <c r="I10" i="24"/>
  <c r="E10" i="24"/>
  <c r="H10" i="24" s="1"/>
  <c r="G9" i="24"/>
  <c r="I9" i="24" s="1"/>
  <c r="F9" i="24"/>
  <c r="I8" i="24"/>
  <c r="H8" i="24"/>
  <c r="E8" i="24"/>
  <c r="E9" i="24" s="1"/>
  <c r="I7" i="24"/>
  <c r="H7" i="24"/>
  <c r="E7" i="24"/>
  <c r="G5" i="24"/>
  <c r="G6" i="24" s="1"/>
  <c r="F5" i="24"/>
  <c r="F6" i="24" s="1"/>
  <c r="I4" i="24"/>
  <c r="H4" i="24"/>
  <c r="G4" i="24"/>
  <c r="F4" i="24"/>
  <c r="E4" i="24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  <c r="G21" i="23"/>
  <c r="I21" i="23" s="1"/>
  <c r="F21" i="23"/>
  <c r="I20" i="23"/>
  <c r="E20" i="23"/>
  <c r="H20" i="23" s="1"/>
  <c r="I19" i="23"/>
  <c r="E19" i="23"/>
  <c r="H19" i="23" s="1"/>
  <c r="I18" i="23"/>
  <c r="G18" i="23"/>
  <c r="F18" i="23"/>
  <c r="I17" i="23"/>
  <c r="E17" i="23"/>
  <c r="H17" i="23" s="1"/>
  <c r="I16" i="23"/>
  <c r="E16" i="23"/>
  <c r="H16" i="23" s="1"/>
  <c r="G15" i="23"/>
  <c r="I15" i="23" s="1"/>
  <c r="F15" i="23"/>
  <c r="I14" i="23"/>
  <c r="E14" i="23"/>
  <c r="H14" i="23" s="1"/>
  <c r="I13" i="23"/>
  <c r="E13" i="23"/>
  <c r="H13" i="23" s="1"/>
  <c r="I12" i="23"/>
  <c r="G12" i="23"/>
  <c r="F12" i="23"/>
  <c r="I11" i="23"/>
  <c r="E11" i="23"/>
  <c r="H11" i="23" s="1"/>
  <c r="I10" i="23"/>
  <c r="E10" i="23"/>
  <c r="H10" i="23" s="1"/>
  <c r="G9" i="23"/>
  <c r="I9" i="23" s="1"/>
  <c r="F9" i="23"/>
  <c r="I8" i="23"/>
  <c r="E8" i="23"/>
  <c r="H8" i="23" s="1"/>
  <c r="I7" i="23"/>
  <c r="E7" i="23"/>
  <c r="H7" i="23" s="1"/>
  <c r="G5" i="23"/>
  <c r="G6" i="23" s="1"/>
  <c r="F5" i="23"/>
  <c r="F6" i="23" s="1"/>
  <c r="E5" i="23"/>
  <c r="E6" i="23" s="1"/>
  <c r="G4" i="23"/>
  <c r="H4" i="23" s="1"/>
  <c r="F4" i="23"/>
  <c r="E4" i="23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G21" i="22"/>
  <c r="I21" i="22" s="1"/>
  <c r="F21" i="22"/>
  <c r="I20" i="22"/>
  <c r="E20" i="22"/>
  <c r="H20" i="22" s="1"/>
  <c r="I19" i="22"/>
  <c r="E19" i="22"/>
  <c r="H19" i="22" s="1"/>
  <c r="I18" i="22"/>
  <c r="G18" i="22"/>
  <c r="F18" i="22"/>
  <c r="I17" i="22"/>
  <c r="E17" i="22"/>
  <c r="H17" i="22" s="1"/>
  <c r="I16" i="22"/>
  <c r="E16" i="22"/>
  <c r="H16" i="22" s="1"/>
  <c r="G15" i="22"/>
  <c r="I15" i="22" s="1"/>
  <c r="F15" i="22"/>
  <c r="I14" i="22"/>
  <c r="E14" i="22"/>
  <c r="H14" i="22" s="1"/>
  <c r="I13" i="22"/>
  <c r="E13" i="22"/>
  <c r="H13" i="22" s="1"/>
  <c r="I12" i="22"/>
  <c r="G12" i="22"/>
  <c r="F12" i="22"/>
  <c r="I11" i="22"/>
  <c r="E11" i="22"/>
  <c r="E5" i="22" s="1"/>
  <c r="E6" i="22" s="1"/>
  <c r="I10" i="22"/>
  <c r="E10" i="22"/>
  <c r="H10" i="22" s="1"/>
  <c r="G9" i="22"/>
  <c r="I9" i="22" s="1"/>
  <c r="F9" i="22"/>
  <c r="I8" i="22"/>
  <c r="E8" i="22"/>
  <c r="H8" i="22" s="1"/>
  <c r="I7" i="22"/>
  <c r="E7" i="22"/>
  <c r="H7" i="22" s="1"/>
  <c r="G5" i="22"/>
  <c r="G6" i="22" s="1"/>
  <c r="F5" i="22"/>
  <c r="F6" i="22" s="1"/>
  <c r="G4" i="22"/>
  <c r="H4" i="22" s="1"/>
  <c r="F4" i="22"/>
  <c r="E4" i="22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J4" i="21"/>
  <c r="G21" i="21"/>
  <c r="I21" i="21" s="1"/>
  <c r="F21" i="21"/>
  <c r="I20" i="21"/>
  <c r="E20" i="21"/>
  <c r="H20" i="21" s="1"/>
  <c r="I19" i="21"/>
  <c r="E19" i="21"/>
  <c r="H19" i="21" s="1"/>
  <c r="I18" i="21"/>
  <c r="G18" i="21"/>
  <c r="F18" i="21"/>
  <c r="I17" i="21"/>
  <c r="E17" i="21"/>
  <c r="H17" i="21" s="1"/>
  <c r="I16" i="21"/>
  <c r="E16" i="21"/>
  <c r="H16" i="21" s="1"/>
  <c r="G15" i="21"/>
  <c r="I15" i="21" s="1"/>
  <c r="F15" i="21"/>
  <c r="I14" i="21"/>
  <c r="E14" i="21"/>
  <c r="H14" i="21" s="1"/>
  <c r="I13" i="21"/>
  <c r="E13" i="21"/>
  <c r="H13" i="21" s="1"/>
  <c r="I12" i="21"/>
  <c r="G12" i="21"/>
  <c r="F12" i="21"/>
  <c r="I11" i="21"/>
  <c r="E11" i="21"/>
  <c r="E5" i="21" s="1"/>
  <c r="E6" i="21" s="1"/>
  <c r="I10" i="21"/>
  <c r="E10" i="21"/>
  <c r="H10" i="21" s="1"/>
  <c r="G9" i="21"/>
  <c r="I9" i="21" s="1"/>
  <c r="F9" i="21"/>
  <c r="I8" i="21"/>
  <c r="E8" i="21"/>
  <c r="H8" i="21" s="1"/>
  <c r="I7" i="21"/>
  <c r="E7" i="21"/>
  <c r="H7" i="21" s="1"/>
  <c r="G5" i="21"/>
  <c r="G6" i="21" s="1"/>
  <c r="F5" i="21"/>
  <c r="F6" i="21" s="1"/>
  <c r="G4" i="21"/>
  <c r="H4" i="21" s="1"/>
  <c r="F4" i="21"/>
  <c r="E4" i="21"/>
  <c r="L19" i="20"/>
  <c r="L16" i="20"/>
  <c r="L13" i="20"/>
  <c r="L10" i="20"/>
  <c r="L7" i="20"/>
  <c r="K21" i="20"/>
  <c r="K18" i="20"/>
  <c r="K15" i="20"/>
  <c r="K12" i="20"/>
  <c r="K9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L4" i="20"/>
  <c r="K6" i="20"/>
  <c r="G21" i="20"/>
  <c r="I21" i="20" s="1"/>
  <c r="F21" i="20"/>
  <c r="I20" i="20"/>
  <c r="E20" i="20"/>
  <c r="E21" i="20" s="1"/>
  <c r="I19" i="20"/>
  <c r="E19" i="20"/>
  <c r="H19" i="20" s="1"/>
  <c r="I18" i="20"/>
  <c r="G18" i="20"/>
  <c r="H18" i="20" s="1"/>
  <c r="F18" i="20"/>
  <c r="E18" i="20"/>
  <c r="I17" i="20"/>
  <c r="E17" i="20"/>
  <c r="H17" i="20" s="1"/>
  <c r="I16" i="20"/>
  <c r="E16" i="20"/>
  <c r="H16" i="20" s="1"/>
  <c r="I15" i="20"/>
  <c r="H15" i="20"/>
  <c r="G15" i="20"/>
  <c r="F15" i="20"/>
  <c r="E15" i="20"/>
  <c r="I14" i="20"/>
  <c r="E14" i="20"/>
  <c r="H14" i="20" s="1"/>
  <c r="I13" i="20"/>
  <c r="H13" i="20"/>
  <c r="E13" i="20"/>
  <c r="G12" i="20"/>
  <c r="I12" i="20" s="1"/>
  <c r="F12" i="20"/>
  <c r="I11" i="20"/>
  <c r="H11" i="20"/>
  <c r="E11" i="20"/>
  <c r="I10" i="20"/>
  <c r="E10" i="20"/>
  <c r="E12" i="20" s="1"/>
  <c r="G9" i="20"/>
  <c r="I9" i="20" s="1"/>
  <c r="F9" i="20"/>
  <c r="I8" i="20"/>
  <c r="E8" i="20"/>
  <c r="E9" i="20" s="1"/>
  <c r="I7" i="20"/>
  <c r="E7" i="20"/>
  <c r="H7" i="20" s="1"/>
  <c r="G5" i="20"/>
  <c r="I5" i="20" s="1"/>
  <c r="F5" i="20"/>
  <c r="F6" i="20" s="1"/>
  <c r="E5" i="20"/>
  <c r="E6" i="20" s="1"/>
  <c r="G4" i="20"/>
  <c r="I4" i="20" s="1"/>
  <c r="F4" i="20"/>
  <c r="E4" i="20"/>
  <c r="E6" i="28" l="1"/>
  <c r="F6" i="28"/>
  <c r="H14" i="28"/>
  <c r="G6" i="28"/>
  <c r="H6" i="28" s="1"/>
  <c r="E9" i="28"/>
  <c r="H9" i="28" s="1"/>
  <c r="H17" i="28"/>
  <c r="E21" i="28"/>
  <c r="H21" i="28" s="1"/>
  <c r="E12" i="28"/>
  <c r="H12" i="28" s="1"/>
  <c r="H20" i="28"/>
  <c r="I9" i="28"/>
  <c r="I12" i="28"/>
  <c r="I15" i="28"/>
  <c r="I18" i="28"/>
  <c r="I21" i="28"/>
  <c r="H5" i="28"/>
  <c r="I5" i="28"/>
  <c r="I15" i="27"/>
  <c r="H9" i="27"/>
  <c r="G6" i="27"/>
  <c r="H8" i="27"/>
  <c r="H10" i="27"/>
  <c r="H12" i="27"/>
  <c r="E15" i="27"/>
  <c r="H15" i="27" s="1"/>
  <c r="H20" i="27"/>
  <c r="E4" i="27"/>
  <c r="H4" i="27" s="1"/>
  <c r="H21" i="27"/>
  <c r="E5" i="27"/>
  <c r="E6" i="27" s="1"/>
  <c r="I9" i="26"/>
  <c r="H14" i="26"/>
  <c r="F6" i="26"/>
  <c r="E4" i="26"/>
  <c r="E6" i="26" s="1"/>
  <c r="H6" i="26" s="1"/>
  <c r="E21" i="26"/>
  <c r="I6" i="26"/>
  <c r="I4" i="26"/>
  <c r="E12" i="26"/>
  <c r="H12" i="26" s="1"/>
  <c r="E18" i="26"/>
  <c r="H18" i="26" s="1"/>
  <c r="H5" i="26"/>
  <c r="H11" i="26"/>
  <c r="H15" i="26"/>
  <c r="H21" i="26"/>
  <c r="I5" i="26"/>
  <c r="E9" i="26"/>
  <c r="H9" i="26" s="1"/>
  <c r="H6" i="25"/>
  <c r="I6" i="25"/>
  <c r="E12" i="25"/>
  <c r="H12" i="25" s="1"/>
  <c r="E18" i="25"/>
  <c r="H18" i="25" s="1"/>
  <c r="H5" i="25"/>
  <c r="H9" i="25"/>
  <c r="H11" i="25"/>
  <c r="H15" i="25"/>
  <c r="H21" i="25"/>
  <c r="I5" i="25"/>
  <c r="H6" i="24"/>
  <c r="I6" i="24"/>
  <c r="H5" i="24"/>
  <c r="H9" i="24"/>
  <c r="H11" i="24"/>
  <c r="H15" i="24"/>
  <c r="H17" i="24"/>
  <c r="H21" i="24"/>
  <c r="E12" i="24"/>
  <c r="H12" i="24" s="1"/>
  <c r="I5" i="24"/>
  <c r="H6" i="23"/>
  <c r="I6" i="23"/>
  <c r="E12" i="23"/>
  <c r="H12" i="23" s="1"/>
  <c r="E18" i="23"/>
  <c r="H18" i="23" s="1"/>
  <c r="H5" i="23"/>
  <c r="I4" i="23"/>
  <c r="I5" i="23"/>
  <c r="E9" i="23"/>
  <c r="H9" i="23" s="1"/>
  <c r="E15" i="23"/>
  <c r="H15" i="23" s="1"/>
  <c r="E21" i="23"/>
  <c r="H21" i="23" s="1"/>
  <c r="H6" i="22"/>
  <c r="I6" i="22"/>
  <c r="H12" i="22"/>
  <c r="I4" i="22"/>
  <c r="E12" i="22"/>
  <c r="E18" i="22"/>
  <c r="H18" i="22" s="1"/>
  <c r="H5" i="22"/>
  <c r="H11" i="22"/>
  <c r="I5" i="22"/>
  <c r="E9" i="22"/>
  <c r="H9" i="22" s="1"/>
  <c r="E15" i="22"/>
  <c r="H15" i="22" s="1"/>
  <c r="E21" i="22"/>
  <c r="H21" i="22" s="1"/>
  <c r="H6" i="21"/>
  <c r="I6" i="21"/>
  <c r="H12" i="21"/>
  <c r="E12" i="21"/>
  <c r="E18" i="21"/>
  <c r="H18" i="21" s="1"/>
  <c r="H5" i="21"/>
  <c r="H9" i="21"/>
  <c r="H11" i="21"/>
  <c r="H15" i="21"/>
  <c r="I4" i="21"/>
  <c r="I5" i="21"/>
  <c r="E9" i="21"/>
  <c r="E15" i="21"/>
  <c r="E21" i="21"/>
  <c r="H21" i="21" s="1"/>
  <c r="H8" i="20"/>
  <c r="H10" i="20"/>
  <c r="H12" i="20"/>
  <c r="H20" i="20"/>
  <c r="H4" i="20"/>
  <c r="H5" i="20"/>
  <c r="G6" i="20"/>
  <c r="H9" i="20"/>
  <c r="H21" i="20"/>
  <c r="I6" i="28" l="1"/>
  <c r="H5" i="27"/>
  <c r="H6" i="27"/>
  <c r="I6" i="27"/>
  <c r="H4" i="26"/>
  <c r="H6" i="20"/>
  <c r="I6" i="20"/>
  <c r="J5" i="19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4" i="19"/>
  <c r="G21" i="19"/>
  <c r="I21" i="19" s="1"/>
  <c r="F21" i="19"/>
  <c r="I20" i="19"/>
  <c r="E20" i="19"/>
  <c r="E21" i="19" s="1"/>
  <c r="I19" i="19"/>
  <c r="E19" i="19"/>
  <c r="H19" i="19" s="1"/>
  <c r="I18" i="19"/>
  <c r="G18" i="19"/>
  <c r="H18" i="19" s="1"/>
  <c r="F18" i="19"/>
  <c r="E18" i="19"/>
  <c r="I17" i="19"/>
  <c r="E17" i="19"/>
  <c r="H17" i="19" s="1"/>
  <c r="I16" i="19"/>
  <c r="E16" i="19"/>
  <c r="H16" i="19" s="1"/>
  <c r="I15" i="19"/>
  <c r="H15" i="19"/>
  <c r="G15" i="19"/>
  <c r="F15" i="19"/>
  <c r="E15" i="19"/>
  <c r="I14" i="19"/>
  <c r="E14" i="19"/>
  <c r="H14" i="19" s="1"/>
  <c r="I13" i="19"/>
  <c r="H13" i="19"/>
  <c r="E13" i="19"/>
  <c r="G12" i="19"/>
  <c r="I12" i="19" s="1"/>
  <c r="F12" i="19"/>
  <c r="I11" i="19"/>
  <c r="H11" i="19"/>
  <c r="E11" i="19"/>
  <c r="E12" i="19" s="1"/>
  <c r="I10" i="19"/>
  <c r="E10" i="19"/>
  <c r="E4" i="19" s="1"/>
  <c r="G9" i="19"/>
  <c r="I9" i="19" s="1"/>
  <c r="F9" i="19"/>
  <c r="I8" i="19"/>
  <c r="E8" i="19"/>
  <c r="E9" i="19" s="1"/>
  <c r="I7" i="19"/>
  <c r="E7" i="19"/>
  <c r="H7" i="19" s="1"/>
  <c r="G5" i="19"/>
  <c r="I5" i="19" s="1"/>
  <c r="F5" i="19"/>
  <c r="F6" i="19" s="1"/>
  <c r="G4" i="19"/>
  <c r="I4" i="19" s="1"/>
  <c r="F4" i="19"/>
  <c r="E20" i="1"/>
  <c r="E19" i="1"/>
  <c r="E17" i="1"/>
  <c r="E16" i="1"/>
  <c r="E14" i="1"/>
  <c r="E13" i="1"/>
  <c r="E11" i="1"/>
  <c r="E10" i="1"/>
  <c r="E8" i="1"/>
  <c r="E7" i="1"/>
  <c r="F9" i="1"/>
  <c r="G5" i="1"/>
  <c r="F4" i="1"/>
  <c r="H11" i="1"/>
  <c r="H8" i="19" l="1"/>
  <c r="H10" i="19"/>
  <c r="H12" i="19"/>
  <c r="H20" i="19"/>
  <c r="H4" i="19"/>
  <c r="G6" i="19"/>
  <c r="H9" i="19"/>
  <c r="H21" i="19"/>
  <c r="E5" i="19"/>
  <c r="E6" i="19" s="1"/>
  <c r="F21" i="1"/>
  <c r="E5" i="1"/>
  <c r="H5" i="1" s="1"/>
  <c r="H16" i="1"/>
  <c r="I19" i="1"/>
  <c r="H8" i="1"/>
  <c r="H14" i="1"/>
  <c r="H17" i="1"/>
  <c r="I14" i="1"/>
  <c r="I20" i="1"/>
  <c r="F18" i="1"/>
  <c r="E21" i="1"/>
  <c r="G21" i="1"/>
  <c r="I21" i="1" s="1"/>
  <c r="H19" i="1"/>
  <c r="I8" i="1"/>
  <c r="F15" i="1"/>
  <c r="E15" i="1"/>
  <c r="I13" i="1"/>
  <c r="E18" i="1"/>
  <c r="I10" i="1"/>
  <c r="I16" i="1"/>
  <c r="G18" i="1"/>
  <c r="H20" i="1"/>
  <c r="G12" i="1"/>
  <c r="F12" i="1"/>
  <c r="I17" i="1"/>
  <c r="F5" i="1"/>
  <c r="I5" i="1" s="1"/>
  <c r="H10" i="1"/>
  <c r="I11" i="1"/>
  <c r="H13" i="1"/>
  <c r="E12" i="1"/>
  <c r="G15" i="1"/>
  <c r="G4" i="1"/>
  <c r="G6" i="1" s="1"/>
  <c r="G9" i="1"/>
  <c r="I7" i="1"/>
  <c r="E9" i="1"/>
  <c r="H7" i="1"/>
  <c r="E4" i="1"/>
  <c r="H6" i="19" l="1"/>
  <c r="I6" i="19"/>
  <c r="H5" i="19"/>
  <c r="E6" i="1"/>
  <c r="H6" i="1" s="1"/>
  <c r="H15" i="1"/>
  <c r="I12" i="1"/>
  <c r="I18" i="1"/>
  <c r="H12" i="1"/>
  <c r="H21" i="1"/>
  <c r="H18" i="1"/>
  <c r="I15" i="1"/>
  <c r="F6" i="1"/>
  <c r="I6" i="1" s="1"/>
  <c r="I9" i="1"/>
  <c r="H9" i="1"/>
  <c r="I4" i="1"/>
  <c r="H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E54CA8-3222-4011-953F-7FFC38B11738}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724FBAA-AFF4-4A73-9D25-D1AB15D1E68E}" name="WorksheetConnection_サンプルファイル_ピボットテーブル.xlsx!顧客マスタ" type="102" refreshedVersion="6" minRefreshableVersion="5">
    <extLst>
      <ext xmlns:x15="http://schemas.microsoft.com/office/spreadsheetml/2010/11/main" uri="{DE250136-89BD-433C-8126-D09CA5730AF9}">
        <x15:connection id="顧客マスタ">
          <x15:rangePr sourceName="_xlcn.WorksheetConnection_サンプルファイル_ピボットテーブル.xlsx顧客マスタ1"/>
        </x15:connection>
      </ext>
    </extLst>
  </connection>
  <connection id="3" xr16:uid="{03AB0E12-0017-48AD-A44A-D248348F0B68}" name="WorksheetConnection_サンプルファイル_ピボットテーブル.xlsx!社員マスタ" type="102" refreshedVersion="6" minRefreshableVersion="5">
    <extLst>
      <ext xmlns:x15="http://schemas.microsoft.com/office/spreadsheetml/2010/11/main" uri="{DE250136-89BD-433C-8126-D09CA5730AF9}">
        <x15:connection id="社員マスタ">
          <x15:rangePr sourceName="_xlcn.WorksheetConnection_サンプルファイル_ピボットテーブル.xlsx社員マスタ1"/>
        </x15:connection>
      </ext>
    </extLst>
  </connection>
  <connection id="4" xr16:uid="{4BB6CAB2-EF67-43E1-8E7A-12FC96AA8951}" name="WorksheetConnection_サンプルファイル_ピボットテーブル.xlsx!商品マスタ" type="102" refreshedVersion="6" minRefreshableVersion="5">
    <extLst>
      <ext xmlns:x15="http://schemas.microsoft.com/office/spreadsheetml/2010/11/main" uri="{DE250136-89BD-433C-8126-D09CA5730AF9}">
        <x15:connection id="商品マスタ">
          <x15:rangePr sourceName="_xlcn.WorksheetConnection_サンプルファイル_ピボットテーブル.xlsx商品マスタ1"/>
        </x15:connection>
      </ext>
    </extLst>
  </connection>
  <connection id="5" xr16:uid="{B6B88A77-4A51-4234-88BF-BF7F3D5FEAB7}" name="WorksheetConnection_サンプルファイル_ピボットテーブル.xlsx!注文テーブル" type="102" refreshedVersion="6" minRefreshableVersion="5">
    <extLst>
      <ext xmlns:x15="http://schemas.microsoft.com/office/spreadsheetml/2010/11/main" uri="{DE250136-89BD-433C-8126-D09CA5730AF9}">
        <x15:connection id="注文テーブル">
          <x15:rangePr sourceName="_xlcn.WorksheetConnection_サンプルファイル_ピボットテーブル.xlsx注文テーブル1"/>
        </x15:connection>
      </ext>
    </extLst>
  </connection>
  <connection id="6" xr16:uid="{520707D1-1BFA-479D-AA0B-3EC9504CDAD3}" name="WorksheetConnection_サンプルファイル_ピボットテーブル.xlsx!注文テーブル1" type="102" refreshedVersion="6" minRefreshableVersion="5">
    <extLst>
      <ext xmlns:x15="http://schemas.microsoft.com/office/spreadsheetml/2010/11/main" uri="{DE250136-89BD-433C-8126-D09CA5730AF9}">
        <x15:connection id="注文テーブル 1" autoDelete="1">
          <x15:rangePr sourceName="_xlcn.WorksheetConnection_サンプルファイル_ピボットテーブル.xlsx注文テーブル11"/>
        </x15:connection>
      </ext>
    </extLst>
  </connection>
  <connection id="7" xr16:uid="{05584EDD-0802-41D8-A8A8-85BBC8BF8A26}" name="WorksheetConnection_サンプルファイル_ピボットテーブル.xlsx!部署マスタ" type="102" refreshedVersion="6" minRefreshableVersion="5">
    <extLst>
      <ext xmlns:x15="http://schemas.microsoft.com/office/spreadsheetml/2010/11/main" uri="{DE250136-89BD-433C-8126-D09CA5730AF9}">
        <x15:connection id="部署マスタ">
          <x15:rangePr sourceName="_xlcn.WorksheetConnection_サンプルファイル_ピボットテーブル.xlsx部署マスタ1"/>
        </x15:connection>
      </ext>
    </extLst>
  </connection>
</connections>
</file>

<file path=xl/sharedStrings.xml><?xml version="1.0" encoding="utf-8"?>
<sst xmlns="http://schemas.openxmlformats.org/spreadsheetml/2006/main" count="671" uniqueCount="40">
  <si>
    <t>目標</t>
    <rPh sb="0" eb="2">
      <t>モクヒョウ</t>
    </rPh>
    <phoneticPr fontId="3"/>
  </si>
  <si>
    <t>FY2017</t>
  </si>
  <si>
    <t>FY2018</t>
  </si>
  <si>
    <t>本社</t>
    <rPh sb="0" eb="2">
      <t>ホンシャ</t>
    </rPh>
    <phoneticPr fontId="3"/>
  </si>
  <si>
    <t>本社/支店</t>
    <rPh sb="0" eb="2">
      <t>ホンシャ</t>
    </rPh>
    <rPh sb="3" eb="5">
      <t>シテン</t>
    </rPh>
    <phoneticPr fontId="3"/>
  </si>
  <si>
    <t>東北支社</t>
    <rPh sb="0" eb="4">
      <t>トウホクシシャ</t>
    </rPh>
    <phoneticPr fontId="3"/>
  </si>
  <si>
    <t>中部支社</t>
    <rPh sb="0" eb="2">
      <t>チュウブ</t>
    </rPh>
    <rPh sb="2" eb="4">
      <t>シシャ</t>
    </rPh>
    <phoneticPr fontId="3"/>
  </si>
  <si>
    <t>関西支社</t>
    <rPh sb="0" eb="2">
      <t>カンサイ</t>
    </rPh>
    <rPh sb="2" eb="4">
      <t>シシャ</t>
    </rPh>
    <phoneticPr fontId="3"/>
  </si>
  <si>
    <t>九州支社</t>
    <rPh sb="0" eb="2">
      <t>キュウシュウ</t>
    </rPh>
    <rPh sb="2" eb="4">
      <t>シシャ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</si>
  <si>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</si>
  <si>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営業利益額</t>
    <rPh sb="0" eb="2">
      <t>エイギョウ</t>
    </rPh>
    <rPh sb="2" eb="4">
      <t>リエキ</t>
    </rPh>
    <rPh sb="4" eb="5">
      <t>ガク</t>
    </rPh>
    <phoneticPr fontId="3"/>
  </si>
  <si>
    <t>売上高</t>
    <rPh sb="0" eb="2">
      <t>ウリアゲ</t>
    </rPh>
    <rPh sb="2" eb="3">
      <t>タカ</t>
    </rPh>
    <phoneticPr fontId="3"/>
  </si>
  <si>
    <t>科目</t>
    <rPh sb="0" eb="2">
      <t>カモク</t>
    </rPh>
    <phoneticPr fontId="3"/>
  </si>
  <si>
    <t>単位</t>
    <rPh sb="0" eb="2">
      <t>タンイ</t>
    </rPh>
    <phoneticPr fontId="3"/>
  </si>
  <si>
    <t>M</t>
    <phoneticPr fontId="3"/>
  </si>
  <si>
    <t>％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</si>
  <si>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</si>
  <si>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</si>
  <si>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</si>
  <si>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</si>
  <si>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</si>
  <si>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</si>
  <si>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</si>
  <si>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</si>
  <si>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</si>
  <si>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目標達成率
（F/D）</t>
    <rPh sb="0" eb="2">
      <t>モクヒョウ</t>
    </rPh>
    <rPh sb="2" eb="4">
      <t>タッセイ</t>
    </rPh>
    <rPh sb="4" eb="5">
      <t>リツ</t>
    </rPh>
    <phoneticPr fontId="3"/>
  </si>
  <si>
    <t>前年比
（F/E）</t>
    <rPh sb="0" eb="2">
      <t>ゼンネン</t>
    </rPh>
    <rPh sb="2" eb="3">
      <t>ヒ</t>
    </rPh>
    <phoneticPr fontId="3"/>
  </si>
  <si>
    <t>FY2018通期実績</t>
    <rPh sb="6" eb="8">
      <t>ツウキ</t>
    </rPh>
    <rPh sb="8" eb="10">
      <t>ジッセキ</t>
    </rPh>
    <phoneticPr fontId="3"/>
  </si>
  <si>
    <t>全社</t>
    <rPh sb="0" eb="2">
      <t>ゼンシャ</t>
    </rPh>
    <phoneticPr fontId="3"/>
  </si>
  <si>
    <t>目標達成有無</t>
    <rPh sb="0" eb="2">
      <t>モクヒョウ</t>
    </rPh>
    <rPh sb="2" eb="4">
      <t>タッセイ</t>
    </rPh>
    <rPh sb="4" eb="6">
      <t>ウム</t>
    </rPh>
    <phoneticPr fontId="3"/>
  </si>
  <si>
    <t>前年比
100%以上</t>
    <rPh sb="0" eb="3">
      <t>ゼンネンヒ</t>
    </rPh>
    <rPh sb="8" eb="10">
      <t>イジョウ</t>
    </rPh>
    <phoneticPr fontId="3"/>
  </si>
  <si>
    <t>J</t>
    <phoneticPr fontId="3"/>
  </si>
  <si>
    <t>K</t>
    <phoneticPr fontId="3"/>
  </si>
  <si>
    <t>売上高
3,000M未満</t>
    <rPh sb="0" eb="2">
      <t>ウリアゲ</t>
    </rPh>
    <rPh sb="2" eb="3">
      <t>タカ</t>
    </rPh>
    <rPh sb="10" eb="12">
      <t>ミマン</t>
    </rPh>
    <phoneticPr fontId="3"/>
  </si>
  <si>
    <t>営業利益率
5%超</t>
    <rPh sb="0" eb="2">
      <t>エイギョウ</t>
    </rPh>
    <rPh sb="2" eb="4">
      <t>リエキ</t>
    </rPh>
    <rPh sb="4" eb="5">
      <t>リツ</t>
    </rPh>
    <rPh sb="8" eb="9">
      <t>チョウ</t>
    </rPh>
    <phoneticPr fontId="3"/>
  </si>
  <si>
    <t>目標達成
＆前年比UP</t>
    <rPh sb="0" eb="2">
      <t>モクヒョウ</t>
    </rPh>
    <rPh sb="2" eb="4">
      <t>タッセイ</t>
    </rPh>
    <rPh sb="6" eb="9">
      <t>ゼンネンヒ</t>
    </rPh>
    <phoneticPr fontId="3"/>
  </si>
  <si>
    <t>目標達成
or前年比UP</t>
    <rPh sb="0" eb="2">
      <t>モクヒョウ</t>
    </rPh>
    <rPh sb="2" eb="4">
      <t>タッセイ</t>
    </rPh>
    <rPh sb="7" eb="10">
      <t>ゼンネンヒ</t>
    </rPh>
    <phoneticPr fontId="3"/>
  </si>
  <si>
    <t>目標達成
ランク</t>
    <rPh sb="0" eb="2">
      <t>モクヒョウ</t>
    </rPh>
    <rPh sb="2" eb="4">
      <t>タッセイ</t>
    </rPh>
    <phoneticPr fontId="3"/>
  </si>
  <si>
    <t>前年比
増収増益</t>
    <rPh sb="0" eb="3">
      <t>ゼンネンヒ</t>
    </rPh>
    <rPh sb="4" eb="6">
      <t>ゾウシュウ</t>
    </rPh>
    <rPh sb="6" eb="8">
      <t>ゾウエキ</t>
    </rPh>
    <phoneticPr fontId="3"/>
  </si>
  <si>
    <t>前年比
ランク</t>
    <rPh sb="0" eb="3">
      <t>ゼンネンヒ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</si>
</sst>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%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178" fontId="2" fillId="0" borderId="5" xfId="2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178" fontId="2" fillId="0" borderId="6" xfId="2" applyNumberFormat="1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178" fontId="2" fillId="0" borderId="7" xfId="2" applyNumberFormat="1" applyFont="1" applyBorder="1" applyAlignment="1">
      <alignment vertical="center"/>
    </xf>
    <xf numFmtId="0" fontId="2" fillId="0" borderId="5" xfId="2" applyNumberFormat="1" applyFont="1" applyBorder="1" applyAlignment="1">
      <alignment horizontal="center" vertical="center"/>
    </xf>
    <xf numFmtId="0" fontId="2" fillId="0" borderId="6" xfId="2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center" vertical="center"/>
    </xf>
    <xf numFmtId="178" fontId="2" fillId="0" borderId="5" xfId="2" applyNumberFormat="1" applyFont="1" applyBorder="1" applyAlignment="1">
      <alignment horizontal="center" vertical="center"/>
    </xf>
    <xf numFmtId="178" fontId="2" fillId="0" borderId="6" xfId="2" applyNumberFormat="1" applyFont="1" applyBorder="1" applyAlignment="1">
      <alignment horizontal="center" vertical="center"/>
    </xf>
    <xf numFmtId="178" fontId="2" fillId="0" borderId="7" xfId="2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8" fontId="2" fillId="0" borderId="2" xfId="2" applyNumberFormat="1" applyFont="1" applyBorder="1" applyAlignment="1">
      <alignment horizontal="center" vertical="center"/>
    </xf>
    <xf numFmtId="178" fontId="2" fillId="0" borderId="3" xfId="2" applyNumberFormat="1" applyFont="1" applyBorder="1" applyAlignment="1">
      <alignment horizontal="center" vertical="center"/>
    </xf>
    <xf numFmtId="178" fontId="2" fillId="0" borderId="4" xfId="2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9015;&#23458;&#12510;&#12473;&#1247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038;&#21729;&#12510;&#12473;&#1247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830;&#21697;&#12510;&#12473;&#12479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96;&#32626;&#12510;&#12473;&#1247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顧客マスタ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員マス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署マスタ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8E2D-3479-4C82-91FF-8448BA5453E5}">
  <sheetPr>
    <tabColor theme="5"/>
  </sheetPr>
  <dimension ref="A1:L21"/>
  <sheetViews>
    <sheetView workbookViewId="0">
      <selection activeCell="J4" sqref="J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1" width="10.1875" style="1" bestFit="1" customWidth="1"/>
    <col min="12" max="12" width="11.4375" style="1" bestFit="1" customWidth="1"/>
    <col min="13" max="16384" width="9" style="1"/>
  </cols>
  <sheetData>
    <row r="1" spans="1:12" ht="16.5">
      <c r="A1" s="4" t="s">
        <v>27</v>
      </c>
    </row>
    <row r="2" spans="1:12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  <c r="K2" s="2" t="s">
        <v>31</v>
      </c>
      <c r="L2" s="2" t="s">
        <v>32</v>
      </c>
    </row>
    <row r="3" spans="1:12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29" t="s">
        <v>30</v>
      </c>
      <c r="K3" s="29" t="s">
        <v>34</v>
      </c>
      <c r="L3" s="29" t="s">
        <v>33</v>
      </c>
    </row>
    <row r="4" spans="1:12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6" t="str">
        <f>IF(I4&gt;=1,"◯","✕")</f>
        <v>◯</v>
      </c>
      <c r="K4" s="26"/>
      <c r="L4" s="26" t="str">
        <f>IF(G4&lt;3000,"◯","✕")</f>
        <v>✕</v>
      </c>
    </row>
    <row r="5" spans="1:12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7" t="str">
        <f t="shared" ref="J5:J21" si="3">IF(I5&gt;=1,"◯","✕")</f>
        <v>◯</v>
      </c>
      <c r="K5" s="27"/>
      <c r="L5" s="27"/>
    </row>
    <row r="6" spans="1:12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8" t="str">
        <f t="shared" si="3"/>
        <v>◯</v>
      </c>
      <c r="K6" s="28" t="str">
        <f>IF(G6&gt;5%,"◯","✕")</f>
        <v>◯</v>
      </c>
      <c r="L6" s="28"/>
    </row>
    <row r="7" spans="1:12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6" t="str">
        <f t="shared" si="3"/>
        <v>◯</v>
      </c>
      <c r="K7" s="26"/>
      <c r="L7" s="26" t="str">
        <f>IF(G7&lt;3000,"◯","✕")</f>
        <v>✕</v>
      </c>
    </row>
    <row r="8" spans="1:12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7" t="str">
        <f t="shared" si="3"/>
        <v>◯</v>
      </c>
      <c r="K8" s="27"/>
      <c r="L8" s="27"/>
    </row>
    <row r="9" spans="1:12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8" t="str">
        <f t="shared" si="3"/>
        <v>◯</v>
      </c>
      <c r="K9" s="28" t="str">
        <f>IF(G9&gt;5%,"◯","✕")</f>
        <v>◯</v>
      </c>
      <c r="L9" s="28"/>
    </row>
    <row r="10" spans="1:12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6" t="str">
        <f t="shared" si="3"/>
        <v>◯</v>
      </c>
      <c r="K10" s="26"/>
      <c r="L10" s="26" t="str">
        <f>IF(G10&lt;3000,"◯","✕")</f>
        <v>◯</v>
      </c>
    </row>
    <row r="11" spans="1:12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7" t="str">
        <f t="shared" si="3"/>
        <v>◯</v>
      </c>
      <c r="K11" s="27"/>
      <c r="L11" s="27"/>
    </row>
    <row r="12" spans="1:12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8" t="str">
        <f t="shared" si="3"/>
        <v>✕</v>
      </c>
      <c r="K12" s="28" t="str">
        <f>IF(G12&gt;5%,"◯","✕")</f>
        <v>◯</v>
      </c>
      <c r="L12" s="28"/>
    </row>
    <row r="13" spans="1:12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6" t="str">
        <f t="shared" si="3"/>
        <v>◯</v>
      </c>
      <c r="K13" s="26"/>
      <c r="L13" s="26" t="str">
        <f>IF(G13&lt;3000,"◯","✕")</f>
        <v>◯</v>
      </c>
    </row>
    <row r="14" spans="1:12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7" t="str">
        <f t="shared" si="3"/>
        <v>◯</v>
      </c>
      <c r="K14" s="27"/>
      <c r="L14" s="27"/>
    </row>
    <row r="15" spans="1:12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8" t="str">
        <f t="shared" si="3"/>
        <v>◯</v>
      </c>
      <c r="K15" s="28" t="str">
        <f>IF(G15&gt;5%,"◯","✕")</f>
        <v>◯</v>
      </c>
      <c r="L15" s="28"/>
    </row>
    <row r="16" spans="1:12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6" t="str">
        <f t="shared" si="3"/>
        <v>✕</v>
      </c>
      <c r="K16" s="26"/>
      <c r="L16" s="26" t="str">
        <f>IF(G16&lt;3000,"◯","✕")</f>
        <v>◯</v>
      </c>
    </row>
    <row r="17" spans="1:12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7" t="str">
        <f t="shared" si="3"/>
        <v>✕</v>
      </c>
      <c r="K17" s="27"/>
      <c r="L17" s="27"/>
    </row>
    <row r="18" spans="1:12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8" t="str">
        <f t="shared" si="3"/>
        <v>✕</v>
      </c>
      <c r="K18" s="28" t="str">
        <f>IF(G18&gt;5%,"◯","✕")</f>
        <v>✕</v>
      </c>
      <c r="L18" s="28"/>
    </row>
    <row r="19" spans="1:12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6" t="str">
        <f t="shared" si="3"/>
        <v>✕</v>
      </c>
      <c r="K19" s="26"/>
      <c r="L19" s="26" t="str">
        <f>IF(G19&lt;3000,"◯","✕")</f>
        <v>✕</v>
      </c>
    </row>
    <row r="20" spans="1:12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7" t="str">
        <f t="shared" si="3"/>
        <v>✕</v>
      </c>
      <c r="K20" s="27"/>
      <c r="L20" s="27"/>
    </row>
    <row r="21" spans="1:12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8" t="str">
        <f t="shared" si="3"/>
        <v>✕</v>
      </c>
      <c r="K21" s="28" t="str">
        <f>IF(G21&gt;5%,"◯","✕")</f>
        <v>✕</v>
      </c>
      <c r="L21" s="28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CB61-1815-4602-83BB-06C9504290EA}">
  <dimension ref="A1:I21"/>
  <sheetViews>
    <sheetView workbookViewId="0">
      <selection activeCell="G6" sqref="G6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6384" width="9" style="1"/>
  </cols>
  <sheetData>
    <row r="1" spans="1:9" ht="16.5">
      <c r="A1" s="4" t="s">
        <v>27</v>
      </c>
    </row>
    <row r="2" spans="1:9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</row>
    <row r="3" spans="1:9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</row>
    <row r="4" spans="1:9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0</v>
      </c>
      <c r="H4" s="15">
        <f>$G4/E4</f>
        <v>0</v>
      </c>
      <c r="I4" s="15">
        <f>$G4/F4</f>
        <v>0</v>
      </c>
    </row>
    <row r="5" spans="1:9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0</v>
      </c>
      <c r="H5" s="19">
        <f t="shared" ref="H5:I6" si="2">$G5/E5</f>
        <v>0</v>
      </c>
      <c r="I5" s="19">
        <f t="shared" si="2"/>
        <v>0</v>
      </c>
    </row>
    <row r="6" spans="1:9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3">F5/F4</f>
        <v>6.2239117471675612E-2</v>
      </c>
      <c r="G6" s="22" t="e">
        <f t="shared" si="3"/>
        <v>#DIV/0!</v>
      </c>
      <c r="H6" s="22" t="e">
        <f t="shared" si="2"/>
        <v>#DIV/0!</v>
      </c>
      <c r="I6" s="22" t="e">
        <f t="shared" si="2"/>
        <v>#DIV/0!</v>
      </c>
    </row>
    <row r="7" spans="1:9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/>
      <c r="H7" s="15">
        <f>$G7/E7</f>
        <v>0</v>
      </c>
      <c r="I7" s="15">
        <f>$G7/F7</f>
        <v>0</v>
      </c>
    </row>
    <row r="8" spans="1:9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/>
      <c r="H8" s="19">
        <f t="shared" ref="H8:I21" si="4">$G8/E8</f>
        <v>0</v>
      </c>
      <c r="I8" s="19">
        <f t="shared" si="4"/>
        <v>0</v>
      </c>
    </row>
    <row r="9" spans="1:9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 t="e">
        <f t="shared" ref="G9" si="5">G8/G7</f>
        <v>#DIV/0!</v>
      </c>
      <c r="H9" s="22" t="e">
        <f t="shared" si="4"/>
        <v>#DIV/0!</v>
      </c>
      <c r="I9" s="22" t="e">
        <f t="shared" si="4"/>
        <v>#DIV/0!</v>
      </c>
    </row>
    <row r="10" spans="1:9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/>
      <c r="H10" s="15">
        <f t="shared" si="4"/>
        <v>0</v>
      </c>
      <c r="I10" s="15">
        <f t="shared" si="4"/>
        <v>0</v>
      </c>
    </row>
    <row r="11" spans="1:9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/>
      <c r="H11" s="19">
        <f t="shared" si="4"/>
        <v>0</v>
      </c>
      <c r="I11" s="19">
        <f t="shared" si="4"/>
        <v>0</v>
      </c>
    </row>
    <row r="12" spans="1:9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6">F11/F10</f>
        <v>0.13567073170731708</v>
      </c>
      <c r="G12" s="22" t="e">
        <f t="shared" si="6"/>
        <v>#DIV/0!</v>
      </c>
      <c r="H12" s="22" t="e">
        <f t="shared" si="4"/>
        <v>#DIV/0!</v>
      </c>
      <c r="I12" s="22" t="e">
        <f t="shared" si="4"/>
        <v>#DIV/0!</v>
      </c>
    </row>
    <row r="13" spans="1:9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/>
      <c r="H13" s="15">
        <f t="shared" si="4"/>
        <v>0</v>
      </c>
      <c r="I13" s="15">
        <f t="shared" si="4"/>
        <v>0</v>
      </c>
    </row>
    <row r="14" spans="1:9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/>
      <c r="H14" s="19">
        <f t="shared" si="4"/>
        <v>0</v>
      </c>
      <c r="I14" s="19">
        <f t="shared" si="4"/>
        <v>0</v>
      </c>
    </row>
    <row r="15" spans="1:9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7">F14/F13</f>
        <v>7.8449469312413478E-2</v>
      </c>
      <c r="G15" s="22" t="e">
        <f t="shared" si="7"/>
        <v>#DIV/0!</v>
      </c>
      <c r="H15" s="22" t="e">
        <f t="shared" si="4"/>
        <v>#DIV/0!</v>
      </c>
      <c r="I15" s="22" t="e">
        <f t="shared" si="4"/>
        <v>#DIV/0!</v>
      </c>
    </row>
    <row r="16" spans="1:9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/>
      <c r="H16" s="15">
        <f t="shared" si="4"/>
        <v>0</v>
      </c>
      <c r="I16" s="15">
        <f t="shared" si="4"/>
        <v>0</v>
      </c>
    </row>
    <row r="17" spans="1:9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/>
      <c r="H17" s="19">
        <f t="shared" si="4"/>
        <v>0</v>
      </c>
      <c r="I17" s="19">
        <f t="shared" si="4"/>
        <v>0</v>
      </c>
    </row>
    <row r="18" spans="1:9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8">F17/F16</f>
        <v>2.0503261882572229E-2</v>
      </c>
      <c r="G18" s="22" t="e">
        <f t="shared" si="8"/>
        <v>#DIV/0!</v>
      </c>
      <c r="H18" s="22" t="e">
        <f t="shared" si="4"/>
        <v>#DIV/0!</v>
      </c>
      <c r="I18" s="22" t="e">
        <f t="shared" si="4"/>
        <v>#DIV/0!</v>
      </c>
    </row>
    <row r="19" spans="1:9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/>
      <c r="H19" s="15">
        <f t="shared" si="4"/>
        <v>0</v>
      </c>
      <c r="I19" s="15">
        <f t="shared" si="4"/>
        <v>0</v>
      </c>
    </row>
    <row r="20" spans="1:9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/>
      <c r="H20" s="19">
        <f t="shared" si="4"/>
        <v>0</v>
      </c>
      <c r="I20" s="19">
        <f t="shared" si="4"/>
        <v>0</v>
      </c>
    </row>
    <row r="21" spans="1:9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9">F20/F19</f>
        <v>4.06015037593985E-2</v>
      </c>
      <c r="G21" s="22" t="e">
        <f t="shared" si="9"/>
        <v>#DIV/0!</v>
      </c>
      <c r="H21" s="22" t="e">
        <f t="shared" si="4"/>
        <v>#DIV/0!</v>
      </c>
      <c r="I21" s="22" t="e">
        <f t="shared" si="4"/>
        <v>#DIV/0!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70EE1-F890-464B-B798-EC87DBD0840C}">
  <dimension ref="A1:I21"/>
  <sheetViews>
    <sheetView workbookViewId="0">
      <selection activeCell="L6" sqref="L6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6384" width="9" style="1"/>
  </cols>
  <sheetData>
    <row r="1" spans="1:9" ht="16.5">
      <c r="A1" s="4" t="s">
        <v>27</v>
      </c>
    </row>
    <row r="2" spans="1:9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</row>
    <row r="3" spans="1:9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</row>
    <row r="4" spans="1:9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0</v>
      </c>
      <c r="H4" s="15">
        <f>$G4/E4</f>
        <v>0</v>
      </c>
      <c r="I4" s="15">
        <f>$G4/F4</f>
        <v>0</v>
      </c>
    </row>
    <row r="5" spans="1:9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0</v>
      </c>
      <c r="H5" s="19">
        <f t="shared" ref="H5:I6" si="2">$G5/E5</f>
        <v>0</v>
      </c>
      <c r="I5" s="19">
        <f t="shared" si="2"/>
        <v>0</v>
      </c>
    </row>
    <row r="6" spans="1:9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3">F5/F4</f>
        <v>6.2239117471675612E-2</v>
      </c>
      <c r="G6" s="22">
        <f>IFERROR(G5/G4,0)</f>
        <v>0</v>
      </c>
      <c r="H6" s="22">
        <f t="shared" si="2"/>
        <v>0</v>
      </c>
      <c r="I6" s="22">
        <f t="shared" si="2"/>
        <v>0</v>
      </c>
    </row>
    <row r="7" spans="1:9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/>
      <c r="H7" s="15">
        <f>$G7/E7</f>
        <v>0</v>
      </c>
      <c r="I7" s="15">
        <f>$G7/F7</f>
        <v>0</v>
      </c>
    </row>
    <row r="8" spans="1:9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/>
      <c r="H8" s="19">
        <f t="shared" ref="H8:I21" si="4">$G8/E8</f>
        <v>0</v>
      </c>
      <c r="I8" s="19">
        <f t="shared" si="4"/>
        <v>0</v>
      </c>
    </row>
    <row r="9" spans="1:9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>IFERROR(G8/G7,0)</f>
        <v>0</v>
      </c>
      <c r="H9" s="22">
        <f t="shared" si="4"/>
        <v>0</v>
      </c>
      <c r="I9" s="22">
        <f t="shared" si="4"/>
        <v>0</v>
      </c>
    </row>
    <row r="10" spans="1:9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/>
      <c r="H10" s="15">
        <f t="shared" si="4"/>
        <v>0</v>
      </c>
      <c r="I10" s="15">
        <f t="shared" si="4"/>
        <v>0</v>
      </c>
    </row>
    <row r="11" spans="1:9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/>
      <c r="H11" s="19">
        <f t="shared" si="4"/>
        <v>0</v>
      </c>
      <c r="I11" s="19">
        <f t="shared" si="4"/>
        <v>0</v>
      </c>
    </row>
    <row r="12" spans="1:9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5">F11/F10</f>
        <v>0.13567073170731708</v>
      </c>
      <c r="G12" s="22">
        <f>IFERROR(G11/G10,0)</f>
        <v>0</v>
      </c>
      <c r="H12" s="22">
        <f t="shared" si="4"/>
        <v>0</v>
      </c>
      <c r="I12" s="22">
        <f t="shared" si="4"/>
        <v>0</v>
      </c>
    </row>
    <row r="13" spans="1:9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/>
      <c r="H13" s="15">
        <f t="shared" si="4"/>
        <v>0</v>
      </c>
      <c r="I13" s="15">
        <f t="shared" si="4"/>
        <v>0</v>
      </c>
    </row>
    <row r="14" spans="1:9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/>
      <c r="H14" s="19">
        <f t="shared" si="4"/>
        <v>0</v>
      </c>
      <c r="I14" s="19">
        <f t="shared" si="4"/>
        <v>0</v>
      </c>
    </row>
    <row r="15" spans="1:9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6">F14/F13</f>
        <v>7.8449469312413478E-2</v>
      </c>
      <c r="G15" s="22">
        <f>IFERROR(G14/G13,0)</f>
        <v>0</v>
      </c>
      <c r="H15" s="22">
        <f t="shared" si="4"/>
        <v>0</v>
      </c>
      <c r="I15" s="22">
        <f t="shared" si="4"/>
        <v>0</v>
      </c>
    </row>
    <row r="16" spans="1:9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/>
      <c r="H16" s="15">
        <f t="shared" si="4"/>
        <v>0</v>
      </c>
      <c r="I16" s="15">
        <f t="shared" si="4"/>
        <v>0</v>
      </c>
    </row>
    <row r="17" spans="1:9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/>
      <c r="H17" s="19">
        <f t="shared" si="4"/>
        <v>0</v>
      </c>
      <c r="I17" s="19">
        <f t="shared" si="4"/>
        <v>0</v>
      </c>
    </row>
    <row r="18" spans="1:9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7">F17/F16</f>
        <v>2.0503261882572229E-2</v>
      </c>
      <c r="G18" s="22">
        <f>IFERROR(G17/G16,0)</f>
        <v>0</v>
      </c>
      <c r="H18" s="22">
        <f t="shared" si="4"/>
        <v>0</v>
      </c>
      <c r="I18" s="22">
        <f t="shared" si="4"/>
        <v>0</v>
      </c>
    </row>
    <row r="19" spans="1:9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/>
      <c r="H19" s="15">
        <f t="shared" si="4"/>
        <v>0</v>
      </c>
      <c r="I19" s="15">
        <f t="shared" si="4"/>
        <v>0</v>
      </c>
    </row>
    <row r="20" spans="1:9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/>
      <c r="H20" s="19">
        <f t="shared" si="4"/>
        <v>0</v>
      </c>
      <c r="I20" s="19">
        <f t="shared" si="4"/>
        <v>0</v>
      </c>
    </row>
    <row r="21" spans="1:9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8">F20/F19</f>
        <v>4.06015037593985E-2</v>
      </c>
      <c r="G21" s="22">
        <f>IFERROR(G20/G19,0)</f>
        <v>0</v>
      </c>
      <c r="H21" s="22">
        <f t="shared" si="4"/>
        <v>0</v>
      </c>
      <c r="I21" s="22">
        <f t="shared" si="4"/>
        <v>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826F-045E-4D87-9DC1-A784AB8799EE}">
  <sheetPr>
    <tabColor theme="5"/>
  </sheetPr>
  <dimension ref="A1:K21"/>
  <sheetViews>
    <sheetView workbookViewId="0">
      <selection activeCell="K4" sqref="K4:K6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1" width="10.1875" style="1" bestFit="1" customWidth="1"/>
    <col min="12" max="16384" width="9" style="1"/>
  </cols>
  <sheetData>
    <row r="1" spans="1:11" ht="16.5">
      <c r="A1" s="4" t="s">
        <v>27</v>
      </c>
    </row>
    <row r="2" spans="1:11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  <c r="K2" s="2" t="s">
        <v>31</v>
      </c>
    </row>
    <row r="3" spans="1:11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29" t="s">
        <v>39</v>
      </c>
      <c r="K3" s="29" t="s">
        <v>38</v>
      </c>
    </row>
    <row r="4" spans="1:11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6" t="str">
        <f>IF(I4&gt;=130%,"S",IF(I4&gt;=120%,"A",IF(I4&gt;=110%,"B",IF(I4&gt;=100%,"C","D"))))</f>
        <v>C</v>
      </c>
      <c r="K4" s="30" t="str">
        <f>IF(AND(I4&gt;=1,I5&gt;=1),"◯","-")</f>
        <v>◯</v>
      </c>
    </row>
    <row r="5" spans="1:11" ht="17.649999999999999" customHeight="1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7" t="str">
        <f t="shared" ref="J5:J21" si="3">IF(I5&gt;=130%,"S",IF(I5&gt;=120%,"A",IF(I5&gt;=110%,"B",IF(I5&gt;=100%,"C","D"))))</f>
        <v>B</v>
      </c>
      <c r="K5" s="31"/>
    </row>
    <row r="6" spans="1:11" ht="17.649999999999999" customHeight="1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8" t="str">
        <f t="shared" si="3"/>
        <v>B</v>
      </c>
      <c r="K6" s="32"/>
    </row>
    <row r="7" spans="1:11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6" t="str">
        <f t="shared" si="3"/>
        <v>C</v>
      </c>
      <c r="K7" s="30" t="str">
        <f>IF(AND(I7&gt;=1,I8&gt;=1),"◯","-")</f>
        <v>◯</v>
      </c>
    </row>
    <row r="8" spans="1:11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7" t="str">
        <f t="shared" si="3"/>
        <v>B</v>
      </c>
      <c r="K8" s="31"/>
    </row>
    <row r="9" spans="1:11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8" t="str">
        <f t="shared" si="3"/>
        <v>B</v>
      </c>
      <c r="K9" s="32"/>
    </row>
    <row r="10" spans="1:11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6" t="str">
        <f t="shared" si="3"/>
        <v>S</v>
      </c>
      <c r="K10" s="30" t="str">
        <f>IF(AND(I10&gt;=1,I11&gt;=1),"◯","-")</f>
        <v>◯</v>
      </c>
    </row>
    <row r="11" spans="1:11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7" t="str">
        <f t="shared" si="3"/>
        <v>B</v>
      </c>
      <c r="K11" s="31"/>
    </row>
    <row r="12" spans="1:11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8" t="str">
        <f t="shared" si="3"/>
        <v>D</v>
      </c>
      <c r="K12" s="32"/>
    </row>
    <row r="13" spans="1:11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6" t="str">
        <f t="shared" si="3"/>
        <v>B</v>
      </c>
      <c r="K13" s="30" t="str">
        <f>IF(AND(I13&gt;=1,I14&gt;=1),"◯","-")</f>
        <v>◯</v>
      </c>
    </row>
    <row r="14" spans="1:11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7" t="str">
        <f t="shared" si="3"/>
        <v>S</v>
      </c>
      <c r="K14" s="31"/>
    </row>
    <row r="15" spans="1:11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8" t="str">
        <f t="shared" si="3"/>
        <v>B</v>
      </c>
      <c r="K15" s="32"/>
    </row>
    <row r="16" spans="1:11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6" t="str">
        <f t="shared" si="3"/>
        <v>D</v>
      </c>
      <c r="K16" s="30" t="str">
        <f>IF(AND(I16&gt;=1,I17&gt;=1),"◯","-")</f>
        <v>-</v>
      </c>
    </row>
    <row r="17" spans="1:11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7" t="str">
        <f t="shared" si="3"/>
        <v>D</v>
      </c>
      <c r="K17" s="31"/>
    </row>
    <row r="18" spans="1:11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8" t="str">
        <f t="shared" si="3"/>
        <v>D</v>
      </c>
      <c r="K18" s="32"/>
    </row>
    <row r="19" spans="1:11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6" t="str">
        <f t="shared" si="3"/>
        <v>D</v>
      </c>
      <c r="K19" s="30" t="str">
        <f>IF(AND(I19&gt;=1,I20&gt;=1),"◯","-")</f>
        <v>-</v>
      </c>
    </row>
    <row r="20" spans="1:11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7" t="str">
        <f t="shared" si="3"/>
        <v>D</v>
      </c>
      <c r="K20" s="31"/>
    </row>
    <row r="21" spans="1:11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8" t="str">
        <f t="shared" si="3"/>
        <v>D</v>
      </c>
      <c r="K21" s="32"/>
    </row>
  </sheetData>
  <mergeCells count="6">
    <mergeCell ref="K4:K6"/>
    <mergeCell ref="K7:K9"/>
    <mergeCell ref="K10:K12"/>
    <mergeCell ref="K13:K15"/>
    <mergeCell ref="K16:K18"/>
    <mergeCell ref="K19:K21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1"/>
  <sheetViews>
    <sheetView tabSelected="1" workbookViewId="0">
      <selection activeCell="E4" sqref="E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0.1875" style="1" bestFit="1" customWidth="1"/>
    <col min="11" max="16384" width="9" style="1"/>
  </cols>
  <sheetData>
    <row r="1" spans="1:9" ht="16.5">
      <c r="A1" s="4" t="s">
        <v>27</v>
      </c>
    </row>
    <row r="2" spans="1:9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</row>
    <row r="3" spans="1:9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</row>
    <row r="4" spans="1:9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</row>
    <row r="5" spans="1:9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H6" si="2">$G5/E5</f>
        <v>1.0778443113772453</v>
      </c>
      <c r="I5" s="19">
        <f t="shared" ref="I5:I6" si="3">$G5/F5</f>
        <v>1.1101796407185629</v>
      </c>
    </row>
    <row r="6" spans="1:9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" si="4">F5/F4</f>
        <v>6.2239117471675612E-2</v>
      </c>
      <c r="G6" s="22">
        <f t="shared" ref="G6" si="5">G5/G4</f>
        <v>6.8850267379679142E-2</v>
      </c>
      <c r="H6" s="22">
        <f t="shared" si="2"/>
        <v>1.1062217810368566</v>
      </c>
      <c r="I6" s="22">
        <f t="shared" si="3"/>
        <v>1.1062217810368566</v>
      </c>
    </row>
    <row r="7" spans="1:9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</row>
    <row r="8" spans="1:9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H21" si="6">$G8/E8</f>
        <v>1.1609024634626679</v>
      </c>
      <c r="I8" s="19">
        <f t="shared" ref="I8:I21" si="7">$G8/F8</f>
        <v>1.195729537366548</v>
      </c>
    </row>
    <row r="9" spans="1:9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8">G8/G7</f>
        <v>8.4422110552763815E-2</v>
      </c>
      <c r="H9" s="22">
        <f t="shared" si="6"/>
        <v>1.141951751640766</v>
      </c>
      <c r="I9" s="22">
        <f t="shared" si="7"/>
        <v>1.141951751640766</v>
      </c>
    </row>
    <row r="10" spans="1:9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6"/>
        <v>1.2912917357328912</v>
      </c>
      <c r="I10" s="15">
        <f t="shared" si="7"/>
        <v>1.3300304878048781</v>
      </c>
    </row>
    <row r="11" spans="1:9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6"/>
        <v>1.1126868113886768</v>
      </c>
      <c r="I11" s="19">
        <f t="shared" si="7"/>
        <v>1.146067415730337</v>
      </c>
    </row>
    <row r="12" spans="1:9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" si="9">F11/F10</f>
        <v>0.13567073170731708</v>
      </c>
      <c r="G12" s="22">
        <f t="shared" ref="G12" si="10">G11/G10</f>
        <v>0.1169054441260745</v>
      </c>
      <c r="H12" s="22">
        <f t="shared" si="6"/>
        <v>0.8616850713112908</v>
      </c>
      <c r="I12" s="22">
        <f t="shared" si="7"/>
        <v>0.86168507131129057</v>
      </c>
    </row>
    <row r="13" spans="1:9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6"/>
        <v>1.1205146930345293</v>
      </c>
      <c r="I13" s="15">
        <f t="shared" si="7"/>
        <v>1.1541301338255654</v>
      </c>
    </row>
    <row r="14" spans="1:9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6"/>
        <v>1.3021130782410051</v>
      </c>
      <c r="I14" s="19">
        <f t="shared" si="7"/>
        <v>1.3411764705882352</v>
      </c>
    </row>
    <row r="15" spans="1:9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" si="11">F14/F13</f>
        <v>7.8449469312413478E-2</v>
      </c>
      <c r="G15" s="22">
        <f t="shared" ref="G15" si="12">G14/G13</f>
        <v>9.1163534586165537E-2</v>
      </c>
      <c r="H15" s="22">
        <f t="shared" si="6"/>
        <v>1.1620669379307103</v>
      </c>
      <c r="I15" s="22">
        <f t="shared" si="7"/>
        <v>1.16206693793071</v>
      </c>
    </row>
    <row r="16" spans="1:9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6"/>
        <v>0.6098498900641518</v>
      </c>
      <c r="I16" s="15">
        <f t="shared" si="7"/>
        <v>0.62814538676607645</v>
      </c>
    </row>
    <row r="17" spans="1:9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6"/>
        <v>0.50750220653133271</v>
      </c>
      <c r="I17" s="19">
        <f t="shared" si="7"/>
        <v>0.52272727272727271</v>
      </c>
    </row>
    <row r="18" spans="1:9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" si="13">F17/F16</f>
        <v>2.0503261882572229E-2</v>
      </c>
      <c r="G18" s="22">
        <f t="shared" ref="G18" si="14">G17/G16</f>
        <v>1.7062314540059347E-2</v>
      </c>
      <c r="H18" s="22">
        <f t="shared" si="6"/>
        <v>0.83217561370380366</v>
      </c>
      <c r="I18" s="22">
        <f t="shared" si="7"/>
        <v>0.83217561370380355</v>
      </c>
    </row>
    <row r="19" spans="1:9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6"/>
        <v>0.94654111005669517</v>
      </c>
      <c r="I19" s="15">
        <f t="shared" si="7"/>
        <v>0.97493734335839599</v>
      </c>
    </row>
    <row r="20" spans="1:9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6"/>
        <v>0.81505453673738459</v>
      </c>
      <c r="I20" s="19">
        <f t="shared" si="7"/>
        <v>0.83950617283950613</v>
      </c>
    </row>
    <row r="21" spans="1:9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" si="15">F20/F19</f>
        <v>4.06015037593985E-2</v>
      </c>
      <c r="G21" s="22">
        <f t="shared" ref="G21" si="16">G20/G19</f>
        <v>3.4961439588688949E-2</v>
      </c>
      <c r="H21" s="22">
        <f t="shared" si="6"/>
        <v>0.86108730838807956</v>
      </c>
      <c r="I21" s="22">
        <f t="shared" si="7"/>
        <v>0.86108730838807956</v>
      </c>
    </row>
  </sheetData>
  <phoneticPr fontId="3"/>
  <pageMargins left="0.7" right="0.7" top="0.75" bottom="0.75" header="0.3" footer="0.3"/>
  <pageSetup paperSize="9" orientation="portrait" horizontalDpi="0" verticalDpi="0" r:id="rId1"/>
  <ignoredErrors>
    <ignoredError sqref="E9 E12 E15 E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52BE-B35D-4BD7-8C85-09965DDD72D3}">
  <dimension ref="A1:J21"/>
  <sheetViews>
    <sheetView topLeftCell="B1" workbookViewId="0">
      <selection activeCell="J4" sqref="J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2.125" style="1" bestFit="1" customWidth="1"/>
    <col min="11" max="16384" width="9" style="1"/>
  </cols>
  <sheetData>
    <row r="1" spans="1:10" ht="16.5">
      <c r="A1" s="4" t="s">
        <v>27</v>
      </c>
    </row>
    <row r="2" spans="1:10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</row>
    <row r="3" spans="1:10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8" t="s">
        <v>29</v>
      </c>
    </row>
    <row r="4" spans="1:10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3" t="str">
        <f>IF(H4&gt;=1,"◯","✕")</f>
        <v>✕</v>
      </c>
    </row>
    <row r="5" spans="1:10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4" t="str">
        <f t="shared" ref="J5:J21" si="3">IF(H5&gt;=1,"◯","✕")</f>
        <v>◯</v>
      </c>
    </row>
    <row r="6" spans="1:10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5" t="str">
        <f t="shared" si="3"/>
        <v>◯</v>
      </c>
    </row>
    <row r="7" spans="1:10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3" t="str">
        <f t="shared" si="3"/>
        <v>◯</v>
      </c>
    </row>
    <row r="8" spans="1:10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4" t="str">
        <f t="shared" si="3"/>
        <v>◯</v>
      </c>
    </row>
    <row r="9" spans="1:10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5" t="str">
        <f t="shared" si="3"/>
        <v>◯</v>
      </c>
    </row>
    <row r="10" spans="1:10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3" t="str">
        <f t="shared" si="3"/>
        <v>◯</v>
      </c>
    </row>
    <row r="11" spans="1:10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4" t="str">
        <f t="shared" si="3"/>
        <v>◯</v>
      </c>
    </row>
    <row r="12" spans="1:10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5" t="str">
        <f t="shared" si="3"/>
        <v>✕</v>
      </c>
    </row>
    <row r="13" spans="1:10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3" t="str">
        <f t="shared" si="3"/>
        <v>◯</v>
      </c>
    </row>
    <row r="14" spans="1:10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4" t="str">
        <f t="shared" si="3"/>
        <v>◯</v>
      </c>
    </row>
    <row r="15" spans="1:10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5" t="str">
        <f t="shared" si="3"/>
        <v>◯</v>
      </c>
    </row>
    <row r="16" spans="1:10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3" t="str">
        <f t="shared" si="3"/>
        <v>✕</v>
      </c>
    </row>
    <row r="17" spans="1:10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4" t="str">
        <f t="shared" si="3"/>
        <v>✕</v>
      </c>
    </row>
    <row r="18" spans="1:10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5" t="str">
        <f t="shared" si="3"/>
        <v>✕</v>
      </c>
    </row>
    <row r="19" spans="1:10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3" t="str">
        <f t="shared" si="3"/>
        <v>✕</v>
      </c>
    </row>
    <row r="20" spans="1:10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4" t="str">
        <f t="shared" si="3"/>
        <v>✕</v>
      </c>
    </row>
    <row r="21" spans="1:10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5" t="str">
        <f t="shared" si="3"/>
        <v>✕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01ED-9294-4A45-98C9-869B0CAE3FF9}">
  <dimension ref="A1:J21"/>
  <sheetViews>
    <sheetView topLeftCell="B1" workbookViewId="0">
      <selection activeCell="J4" sqref="J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2.125" style="1" bestFit="1" customWidth="1"/>
    <col min="11" max="16384" width="9" style="1"/>
  </cols>
  <sheetData>
    <row r="1" spans="1:10" ht="16.5">
      <c r="A1" s="4" t="s">
        <v>27</v>
      </c>
    </row>
    <row r="2" spans="1:10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</row>
    <row r="3" spans="1:10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8" t="s">
        <v>37</v>
      </c>
    </row>
    <row r="4" spans="1:10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3" t="str">
        <f>IF(H4&gt;=110%,"A",IF(H4&gt;=100%,"B","C"))</f>
        <v>C</v>
      </c>
    </row>
    <row r="5" spans="1:10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4" t="str">
        <f t="shared" ref="J5:J21" si="3">IF(H5&gt;=110%,"A",IF(H5&gt;=100%,"B","C"))</f>
        <v>B</v>
      </c>
    </row>
    <row r="6" spans="1:10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5" t="str">
        <f t="shared" si="3"/>
        <v>A</v>
      </c>
    </row>
    <row r="7" spans="1:10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3" t="str">
        <f t="shared" si="3"/>
        <v>B</v>
      </c>
    </row>
    <row r="8" spans="1:10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4" t="str">
        <f t="shared" si="3"/>
        <v>A</v>
      </c>
    </row>
    <row r="9" spans="1:10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5" t="str">
        <f t="shared" si="3"/>
        <v>A</v>
      </c>
    </row>
    <row r="10" spans="1:10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3" t="str">
        <f t="shared" si="3"/>
        <v>A</v>
      </c>
    </row>
    <row r="11" spans="1:10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4" t="str">
        <f t="shared" si="3"/>
        <v>A</v>
      </c>
    </row>
    <row r="12" spans="1:10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5" t="str">
        <f t="shared" si="3"/>
        <v>C</v>
      </c>
    </row>
    <row r="13" spans="1:10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3" t="str">
        <f t="shared" si="3"/>
        <v>A</v>
      </c>
    </row>
    <row r="14" spans="1:10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4" t="str">
        <f t="shared" si="3"/>
        <v>A</v>
      </c>
    </row>
    <row r="15" spans="1:10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5" t="str">
        <f t="shared" si="3"/>
        <v>A</v>
      </c>
    </row>
    <row r="16" spans="1:10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3" t="str">
        <f t="shared" si="3"/>
        <v>C</v>
      </c>
    </row>
    <row r="17" spans="1:10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4" t="str">
        <f t="shared" si="3"/>
        <v>C</v>
      </c>
    </row>
    <row r="18" spans="1:10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5" t="str">
        <f t="shared" si="3"/>
        <v>C</v>
      </c>
    </row>
    <row r="19" spans="1:10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3" t="str">
        <f t="shared" si="3"/>
        <v>C</v>
      </c>
    </row>
    <row r="20" spans="1:10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4" t="str">
        <f t="shared" si="3"/>
        <v>C</v>
      </c>
    </row>
    <row r="21" spans="1:10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5" t="str">
        <f t="shared" si="3"/>
        <v>C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D71A-A8C8-46C9-8D7A-14A942119E84}">
  <dimension ref="A1:J21"/>
  <sheetViews>
    <sheetView topLeftCell="A2" workbookViewId="0">
      <selection activeCell="J4" sqref="J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2.125" style="1" bestFit="1" customWidth="1"/>
    <col min="11" max="16384" width="9" style="1"/>
  </cols>
  <sheetData>
    <row r="1" spans="1:10" ht="16.5">
      <c r="A1" s="4" t="s">
        <v>27</v>
      </c>
    </row>
    <row r="2" spans="1:10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</row>
    <row r="3" spans="1:10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8" t="s">
        <v>35</v>
      </c>
    </row>
    <row r="4" spans="1:10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3" t="str">
        <f>IF(AND(H4&gt;1,I4&gt;1),"◯","✕")</f>
        <v>✕</v>
      </c>
    </row>
    <row r="5" spans="1:10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4" t="str">
        <f t="shared" ref="J5:J21" si="3">IF(AND(H5&gt;1,I5&gt;1),"◯","✕")</f>
        <v>◯</v>
      </c>
    </row>
    <row r="6" spans="1:10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5" t="str">
        <f t="shared" si="3"/>
        <v>◯</v>
      </c>
    </row>
    <row r="7" spans="1:10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3" t="str">
        <f t="shared" si="3"/>
        <v>◯</v>
      </c>
    </row>
    <row r="8" spans="1:10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4" t="str">
        <f t="shared" si="3"/>
        <v>◯</v>
      </c>
    </row>
    <row r="9" spans="1:10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5" t="str">
        <f t="shared" si="3"/>
        <v>◯</v>
      </c>
    </row>
    <row r="10" spans="1:10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3" t="str">
        <f t="shared" si="3"/>
        <v>◯</v>
      </c>
    </row>
    <row r="11" spans="1:10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4" t="str">
        <f t="shared" si="3"/>
        <v>◯</v>
      </c>
    </row>
    <row r="12" spans="1:10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5" t="str">
        <f t="shared" si="3"/>
        <v>✕</v>
      </c>
    </row>
    <row r="13" spans="1:10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3" t="str">
        <f t="shared" si="3"/>
        <v>◯</v>
      </c>
    </row>
    <row r="14" spans="1:10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4" t="str">
        <f t="shared" si="3"/>
        <v>◯</v>
      </c>
    </row>
    <row r="15" spans="1:10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5" t="str">
        <f t="shared" si="3"/>
        <v>◯</v>
      </c>
    </row>
    <row r="16" spans="1:10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3" t="str">
        <f t="shared" si="3"/>
        <v>✕</v>
      </c>
    </row>
    <row r="17" spans="1:10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4" t="str">
        <f t="shared" si="3"/>
        <v>✕</v>
      </c>
    </row>
    <row r="18" spans="1:10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5" t="str">
        <f t="shared" si="3"/>
        <v>✕</v>
      </c>
    </row>
    <row r="19" spans="1:10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3" t="str">
        <f t="shared" si="3"/>
        <v>✕</v>
      </c>
    </row>
    <row r="20" spans="1:10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4" t="str">
        <f t="shared" si="3"/>
        <v>✕</v>
      </c>
    </row>
    <row r="21" spans="1:10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5" t="str">
        <f t="shared" si="3"/>
        <v>✕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157C-CBA4-48A4-B7A6-285DC36ED504}">
  <dimension ref="A1:J21"/>
  <sheetViews>
    <sheetView topLeftCell="A2" workbookViewId="0">
      <selection activeCell="J4" sqref="J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2.125" style="1" bestFit="1" customWidth="1"/>
    <col min="11" max="16384" width="9" style="1"/>
  </cols>
  <sheetData>
    <row r="1" spans="1:10" ht="16.5">
      <c r="A1" s="4" t="s">
        <v>27</v>
      </c>
    </row>
    <row r="2" spans="1:10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</row>
    <row r="3" spans="1:10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8" t="s">
        <v>36</v>
      </c>
    </row>
    <row r="4" spans="1:10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3" t="str">
        <f>IF(OR(H4&gt;1,I4&gt;1),"◯","✕")</f>
        <v>◯</v>
      </c>
    </row>
    <row r="5" spans="1:10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4" t="str">
        <f t="shared" ref="J5:J21" si="3">IF(OR(H5&gt;1,I5&gt;1),"◯","✕")</f>
        <v>◯</v>
      </c>
    </row>
    <row r="6" spans="1:10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5" t="str">
        <f t="shared" si="3"/>
        <v>◯</v>
      </c>
    </row>
    <row r="7" spans="1:10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3" t="str">
        <f t="shared" si="3"/>
        <v>◯</v>
      </c>
    </row>
    <row r="8" spans="1:10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4" t="str">
        <f t="shared" si="3"/>
        <v>◯</v>
      </c>
    </row>
    <row r="9" spans="1:10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5" t="str">
        <f t="shared" si="3"/>
        <v>◯</v>
      </c>
    </row>
    <row r="10" spans="1:10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3" t="str">
        <f t="shared" si="3"/>
        <v>◯</v>
      </c>
    </row>
    <row r="11" spans="1:10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4" t="str">
        <f t="shared" si="3"/>
        <v>◯</v>
      </c>
    </row>
    <row r="12" spans="1:10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5" t="str">
        <f t="shared" si="3"/>
        <v>✕</v>
      </c>
    </row>
    <row r="13" spans="1:10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3" t="str">
        <f t="shared" si="3"/>
        <v>◯</v>
      </c>
    </row>
    <row r="14" spans="1:10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4" t="str">
        <f t="shared" si="3"/>
        <v>◯</v>
      </c>
    </row>
    <row r="15" spans="1:10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5" t="str">
        <f t="shared" si="3"/>
        <v>◯</v>
      </c>
    </row>
    <row r="16" spans="1:10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3" t="str">
        <f t="shared" si="3"/>
        <v>✕</v>
      </c>
    </row>
    <row r="17" spans="1:10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4" t="str">
        <f t="shared" si="3"/>
        <v>✕</v>
      </c>
    </row>
    <row r="18" spans="1:10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5" t="str">
        <f t="shared" si="3"/>
        <v>✕</v>
      </c>
    </row>
    <row r="19" spans="1:10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3" t="str">
        <f t="shared" si="3"/>
        <v>✕</v>
      </c>
    </row>
    <row r="20" spans="1:10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4" t="str">
        <f t="shared" si="3"/>
        <v>✕</v>
      </c>
    </row>
    <row r="21" spans="1:10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5" t="str">
        <f t="shared" si="3"/>
        <v>✕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6808-1FD2-4B1B-A504-96714F399003}">
  <dimension ref="A1:J21"/>
  <sheetViews>
    <sheetView topLeftCell="B1" workbookViewId="0">
      <selection activeCell="J4" sqref="J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2.125" style="1" bestFit="1" customWidth="1"/>
    <col min="11" max="16384" width="9" style="1"/>
  </cols>
  <sheetData>
    <row r="1" spans="1:10" ht="16.5">
      <c r="A1" s="4" t="s">
        <v>27</v>
      </c>
    </row>
    <row r="2" spans="1:10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</row>
    <row r="3" spans="1:10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8" t="s">
        <v>37</v>
      </c>
    </row>
    <row r="4" spans="1:10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3" t="str">
        <f>IF(H4&gt;=120%,"S",IF(H4&gt;=110%,"A",IF(H4&gt;=100%,"B",IF(H4&gt;=90%,"C",IF(H4&gt;=80%,"D","E")))))</f>
        <v>C</v>
      </c>
    </row>
    <row r="5" spans="1:10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4" t="str">
        <f t="shared" ref="J5:J21" si="3">IF(H5&gt;=120%,"S",IF(H5&gt;=110%,"A",IF(H5&gt;=100%,"B",IF(H5&gt;=90%,"C",IF(H5&gt;=80%,"D","E")))))</f>
        <v>B</v>
      </c>
    </row>
    <row r="6" spans="1:10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5" t="str">
        <f t="shared" si="3"/>
        <v>A</v>
      </c>
    </row>
    <row r="7" spans="1:10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3" t="str">
        <f t="shared" si="3"/>
        <v>B</v>
      </c>
    </row>
    <row r="8" spans="1:10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4" t="str">
        <f t="shared" si="3"/>
        <v>A</v>
      </c>
    </row>
    <row r="9" spans="1:10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5" t="str">
        <f t="shared" si="3"/>
        <v>A</v>
      </c>
    </row>
    <row r="10" spans="1:10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3" t="str">
        <f t="shared" si="3"/>
        <v>S</v>
      </c>
    </row>
    <row r="11" spans="1:10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4" t="str">
        <f t="shared" si="3"/>
        <v>A</v>
      </c>
    </row>
    <row r="12" spans="1:10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5" t="str">
        <f t="shared" si="3"/>
        <v>D</v>
      </c>
    </row>
    <row r="13" spans="1:10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3" t="str">
        <f t="shared" si="3"/>
        <v>A</v>
      </c>
    </row>
    <row r="14" spans="1:10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4" t="str">
        <f t="shared" si="3"/>
        <v>S</v>
      </c>
    </row>
    <row r="15" spans="1:10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5" t="str">
        <f t="shared" si="3"/>
        <v>A</v>
      </c>
    </row>
    <row r="16" spans="1:10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3" t="str">
        <f t="shared" si="3"/>
        <v>E</v>
      </c>
    </row>
    <row r="17" spans="1:10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4" t="str">
        <f t="shared" si="3"/>
        <v>E</v>
      </c>
    </row>
    <row r="18" spans="1:10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5" t="str">
        <f t="shared" si="3"/>
        <v>D</v>
      </c>
    </row>
    <row r="19" spans="1:10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3" t="str">
        <f t="shared" si="3"/>
        <v>C</v>
      </c>
    </row>
    <row r="20" spans="1:10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4" t="str">
        <f t="shared" si="3"/>
        <v>D</v>
      </c>
    </row>
    <row r="21" spans="1:10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5" t="str">
        <f t="shared" si="3"/>
        <v>D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9FD2-D407-4331-893E-88C8E1568FD1}">
  <dimension ref="A1:J21"/>
  <sheetViews>
    <sheetView topLeftCell="B1" workbookViewId="0">
      <selection activeCell="L4" sqref="L4"/>
    </sheetView>
  </sheetViews>
  <sheetFormatPr defaultRowHeight="15"/>
  <cols>
    <col min="1" max="1" width="4.125" style="1" bestFit="1" customWidth="1"/>
    <col min="2" max="2" width="10.1875" style="1" bestFit="1" customWidth="1"/>
    <col min="3" max="3" width="11.125" style="1" customWidth="1"/>
    <col min="4" max="4" width="4.75" style="1" bestFit="1" customWidth="1"/>
    <col min="5" max="7" width="9" style="1"/>
    <col min="8" max="8" width="10.1875" style="1" bestFit="1" customWidth="1"/>
    <col min="9" max="9" width="10.1875" style="1" customWidth="1"/>
    <col min="10" max="10" width="12.125" style="1" bestFit="1" customWidth="1"/>
    <col min="11" max="16384" width="9" style="1"/>
  </cols>
  <sheetData>
    <row r="1" spans="1:10" ht="16.5">
      <c r="A1" s="4" t="s">
        <v>27</v>
      </c>
    </row>
    <row r="2" spans="1:10">
      <c r="A2" s="3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2" t="s">
        <v>24</v>
      </c>
    </row>
    <row r="3" spans="1:10" ht="30">
      <c r="A3" s="2"/>
      <c r="B3" s="7" t="s">
        <v>4</v>
      </c>
      <c r="C3" s="7" t="s">
        <v>12</v>
      </c>
      <c r="D3" s="7" t="s">
        <v>13</v>
      </c>
      <c r="E3" s="7" t="s">
        <v>0</v>
      </c>
      <c r="F3" s="7" t="s">
        <v>1</v>
      </c>
      <c r="G3" s="7" t="s">
        <v>2</v>
      </c>
      <c r="H3" s="8" t="s">
        <v>25</v>
      </c>
      <c r="I3" s="8" t="s">
        <v>26</v>
      </c>
      <c r="J3" s="8" t="s">
        <v>37</v>
      </c>
    </row>
    <row r="4" spans="1:10">
      <c r="A4" s="6">
        <v>1</v>
      </c>
      <c r="B4" s="9" t="s">
        <v>28</v>
      </c>
      <c r="C4" s="12" t="s">
        <v>11</v>
      </c>
      <c r="D4" s="13" t="s">
        <v>14</v>
      </c>
      <c r="E4" s="14">
        <f>SUMIF($C$7:$C$21,$C4,E$7:E$21)</f>
        <v>13818.48</v>
      </c>
      <c r="F4" s="14">
        <f t="shared" ref="F4:G5" si="0">SUMIF($C$7:$C$21,$C4,F$7:F$21)</f>
        <v>13416</v>
      </c>
      <c r="G4" s="14">
        <f t="shared" si="0"/>
        <v>13464</v>
      </c>
      <c r="H4" s="15">
        <f>$G4/E4</f>
        <v>0.97434739566146211</v>
      </c>
      <c r="I4" s="15">
        <f>$G4/F4</f>
        <v>1.0035778175313059</v>
      </c>
      <c r="J4" s="23" t="str">
        <f>_xlfn.IFS(H4&gt;=120%,"S",H4&gt;=110%,"A",H4&gt;=100%,"B",H4&gt;=90%,"C",H4&gt;=80%,"D",TRUE,"E")</f>
        <v>C</v>
      </c>
    </row>
    <row r="5" spans="1:10">
      <c r="A5" s="6">
        <v>2</v>
      </c>
      <c r="B5" s="10"/>
      <c r="C5" s="16" t="s">
        <v>10</v>
      </c>
      <c r="D5" s="17" t="s">
        <v>14</v>
      </c>
      <c r="E5" s="18">
        <f t="shared" ref="E5" si="1">SUMIF($C$7:$C$21,$C5,E$7:E$21)</f>
        <v>860.05000000000007</v>
      </c>
      <c r="F5" s="18">
        <f t="shared" si="0"/>
        <v>835</v>
      </c>
      <c r="G5" s="18">
        <f t="shared" si="0"/>
        <v>927</v>
      </c>
      <c r="H5" s="19">
        <f t="shared" ref="H5:I6" si="2">$G5/E5</f>
        <v>1.0778443113772453</v>
      </c>
      <c r="I5" s="19">
        <f t="shared" si="2"/>
        <v>1.1101796407185629</v>
      </c>
      <c r="J5" s="24" t="str">
        <f t="shared" ref="J5:J21" si="3">_xlfn.IFS(H5&gt;=120%,"S",H5&gt;=110%,"A",H5&gt;=100%,"B",H5&gt;=90%,"C",H5&gt;=80%,"D",TRUE,"E")</f>
        <v>B</v>
      </c>
    </row>
    <row r="6" spans="1:10">
      <c r="A6" s="6">
        <v>3</v>
      </c>
      <c r="B6" s="11"/>
      <c r="C6" s="20" t="s">
        <v>9</v>
      </c>
      <c r="D6" s="21" t="s">
        <v>15</v>
      </c>
      <c r="E6" s="22">
        <f>E5/E4</f>
        <v>6.2239117471675619E-2</v>
      </c>
      <c r="F6" s="22">
        <f t="shared" ref="F6:G6" si="4">F5/F4</f>
        <v>6.2239117471675612E-2</v>
      </c>
      <c r="G6" s="22">
        <f t="shared" si="4"/>
        <v>6.8850267379679142E-2</v>
      </c>
      <c r="H6" s="22">
        <f t="shared" si="2"/>
        <v>1.1062217810368566</v>
      </c>
      <c r="I6" s="22">
        <f t="shared" si="2"/>
        <v>1.1062217810368566</v>
      </c>
      <c r="J6" s="25" t="str">
        <f t="shared" si="3"/>
        <v>A</v>
      </c>
    </row>
    <row r="7" spans="1:10">
      <c r="A7" s="6">
        <v>4</v>
      </c>
      <c r="B7" s="9" t="s">
        <v>3</v>
      </c>
      <c r="C7" s="12" t="s">
        <v>11</v>
      </c>
      <c r="D7" s="13" t="s">
        <v>14</v>
      </c>
      <c r="E7" s="14">
        <f>F7*103%</f>
        <v>3915.03</v>
      </c>
      <c r="F7" s="14">
        <v>3801</v>
      </c>
      <c r="G7" s="14">
        <v>3980</v>
      </c>
      <c r="H7" s="15">
        <f>$G7/E7</f>
        <v>1.0165950197061069</v>
      </c>
      <c r="I7" s="15">
        <f>$G7/F7</f>
        <v>1.0470928702972901</v>
      </c>
      <c r="J7" s="23" t="str">
        <f t="shared" si="3"/>
        <v>B</v>
      </c>
    </row>
    <row r="8" spans="1:10">
      <c r="A8" s="6">
        <v>5</v>
      </c>
      <c r="B8" s="10"/>
      <c r="C8" s="16" t="s">
        <v>10</v>
      </c>
      <c r="D8" s="17" t="s">
        <v>14</v>
      </c>
      <c r="E8" s="18">
        <f>F8*103%</f>
        <v>289.43</v>
      </c>
      <c r="F8" s="18">
        <v>281</v>
      </c>
      <c r="G8" s="18">
        <v>336</v>
      </c>
      <c r="H8" s="19">
        <f t="shared" ref="H8:I21" si="5">$G8/E8</f>
        <v>1.1609024634626679</v>
      </c>
      <c r="I8" s="19">
        <f t="shared" si="5"/>
        <v>1.195729537366548</v>
      </c>
      <c r="J8" s="24" t="str">
        <f t="shared" si="3"/>
        <v>A</v>
      </c>
    </row>
    <row r="9" spans="1:10">
      <c r="A9" s="6">
        <v>6</v>
      </c>
      <c r="B9" s="11"/>
      <c r="C9" s="20" t="s">
        <v>9</v>
      </c>
      <c r="D9" s="21" t="s">
        <v>15</v>
      </c>
      <c r="E9" s="22">
        <f>E8/E7</f>
        <v>7.3927913706919229E-2</v>
      </c>
      <c r="F9" s="22">
        <f>F8/F7</f>
        <v>7.3927913706919229E-2</v>
      </c>
      <c r="G9" s="22">
        <f t="shared" ref="G9" si="6">G8/G7</f>
        <v>8.4422110552763815E-2</v>
      </c>
      <c r="H9" s="22">
        <f t="shared" si="5"/>
        <v>1.141951751640766</v>
      </c>
      <c r="I9" s="22">
        <f t="shared" si="5"/>
        <v>1.141951751640766</v>
      </c>
      <c r="J9" s="25" t="str">
        <f t="shared" si="3"/>
        <v>A</v>
      </c>
    </row>
    <row r="10" spans="1:10">
      <c r="A10" s="6">
        <v>7</v>
      </c>
      <c r="B10" s="9" t="s">
        <v>5</v>
      </c>
      <c r="C10" s="12" t="s">
        <v>11</v>
      </c>
      <c r="D10" s="13" t="s">
        <v>14</v>
      </c>
      <c r="E10" s="14">
        <f>F10*103%</f>
        <v>1351.3600000000001</v>
      </c>
      <c r="F10" s="14">
        <v>1312</v>
      </c>
      <c r="G10" s="14">
        <v>1745</v>
      </c>
      <c r="H10" s="15">
        <f t="shared" si="5"/>
        <v>1.2912917357328912</v>
      </c>
      <c r="I10" s="15">
        <f t="shared" si="5"/>
        <v>1.3300304878048781</v>
      </c>
      <c r="J10" s="23" t="str">
        <f t="shared" si="3"/>
        <v>S</v>
      </c>
    </row>
    <row r="11" spans="1:10">
      <c r="A11" s="6">
        <v>8</v>
      </c>
      <c r="B11" s="10"/>
      <c r="C11" s="16" t="s">
        <v>10</v>
      </c>
      <c r="D11" s="17" t="s">
        <v>14</v>
      </c>
      <c r="E11" s="18">
        <f>F11*103%</f>
        <v>183.34</v>
      </c>
      <c r="F11" s="18">
        <v>178</v>
      </c>
      <c r="G11" s="18">
        <v>204</v>
      </c>
      <c r="H11" s="19">
        <f t="shared" si="5"/>
        <v>1.1126868113886768</v>
      </c>
      <c r="I11" s="19">
        <f t="shared" si="5"/>
        <v>1.146067415730337</v>
      </c>
      <c r="J11" s="24" t="str">
        <f t="shared" si="3"/>
        <v>A</v>
      </c>
    </row>
    <row r="12" spans="1:10">
      <c r="A12" s="6">
        <v>9</v>
      </c>
      <c r="B12" s="11"/>
      <c r="C12" s="20" t="s">
        <v>9</v>
      </c>
      <c r="D12" s="21" t="s">
        <v>15</v>
      </c>
      <c r="E12" s="22">
        <f>E11/E10</f>
        <v>0.13567073170731705</v>
      </c>
      <c r="F12" s="22">
        <f t="shared" ref="F12:G12" si="7">F11/F10</f>
        <v>0.13567073170731708</v>
      </c>
      <c r="G12" s="22">
        <f t="shared" si="7"/>
        <v>0.1169054441260745</v>
      </c>
      <c r="H12" s="22">
        <f t="shared" si="5"/>
        <v>0.8616850713112908</v>
      </c>
      <c r="I12" s="22">
        <f t="shared" si="5"/>
        <v>0.86168507131129057</v>
      </c>
      <c r="J12" s="25" t="str">
        <f t="shared" si="3"/>
        <v>D</v>
      </c>
    </row>
    <row r="13" spans="1:10">
      <c r="A13" s="6">
        <v>10</v>
      </c>
      <c r="B13" s="9" t="s">
        <v>6</v>
      </c>
      <c r="C13" s="12" t="s">
        <v>11</v>
      </c>
      <c r="D13" s="13" t="s">
        <v>14</v>
      </c>
      <c r="E13" s="14">
        <f>F13*103%</f>
        <v>2232.0100000000002</v>
      </c>
      <c r="F13" s="14">
        <v>2167</v>
      </c>
      <c r="G13" s="14">
        <v>2501</v>
      </c>
      <c r="H13" s="15">
        <f t="shared" si="5"/>
        <v>1.1205146930345293</v>
      </c>
      <c r="I13" s="15">
        <f t="shared" si="5"/>
        <v>1.1541301338255654</v>
      </c>
      <c r="J13" s="23" t="str">
        <f t="shared" si="3"/>
        <v>A</v>
      </c>
    </row>
    <row r="14" spans="1:10">
      <c r="A14" s="6">
        <v>11</v>
      </c>
      <c r="B14" s="10"/>
      <c r="C14" s="16" t="s">
        <v>10</v>
      </c>
      <c r="D14" s="17" t="s">
        <v>14</v>
      </c>
      <c r="E14" s="18">
        <f>F14*103%</f>
        <v>175.1</v>
      </c>
      <c r="F14" s="18">
        <v>170</v>
      </c>
      <c r="G14" s="18">
        <v>228</v>
      </c>
      <c r="H14" s="19">
        <f t="shared" si="5"/>
        <v>1.3021130782410051</v>
      </c>
      <c r="I14" s="19">
        <f t="shared" si="5"/>
        <v>1.3411764705882352</v>
      </c>
      <c r="J14" s="24" t="str">
        <f t="shared" si="3"/>
        <v>S</v>
      </c>
    </row>
    <row r="15" spans="1:10">
      <c r="A15" s="6">
        <v>12</v>
      </c>
      <c r="B15" s="11"/>
      <c r="C15" s="20" t="s">
        <v>9</v>
      </c>
      <c r="D15" s="21" t="s">
        <v>15</v>
      </c>
      <c r="E15" s="22">
        <f>E14/E13</f>
        <v>7.8449469312413464E-2</v>
      </c>
      <c r="F15" s="22">
        <f t="shared" ref="F15:G15" si="8">F14/F13</f>
        <v>7.8449469312413478E-2</v>
      </c>
      <c r="G15" s="22">
        <f t="shared" si="8"/>
        <v>9.1163534586165537E-2</v>
      </c>
      <c r="H15" s="22">
        <f t="shared" si="5"/>
        <v>1.1620669379307103</v>
      </c>
      <c r="I15" s="22">
        <f t="shared" si="5"/>
        <v>1.16206693793071</v>
      </c>
      <c r="J15" s="25" t="str">
        <f t="shared" si="3"/>
        <v>A</v>
      </c>
    </row>
    <row r="16" spans="1:10">
      <c r="A16" s="6">
        <v>13</v>
      </c>
      <c r="B16" s="9" t="s">
        <v>7</v>
      </c>
      <c r="C16" s="12" t="s">
        <v>11</v>
      </c>
      <c r="D16" s="13" t="s">
        <v>14</v>
      </c>
      <c r="E16" s="14">
        <f>F16*103%</f>
        <v>2210.38</v>
      </c>
      <c r="F16" s="14">
        <v>2146</v>
      </c>
      <c r="G16" s="14">
        <v>1348</v>
      </c>
      <c r="H16" s="15">
        <f t="shared" si="5"/>
        <v>0.6098498900641518</v>
      </c>
      <c r="I16" s="15">
        <f t="shared" si="5"/>
        <v>0.62814538676607645</v>
      </c>
      <c r="J16" s="23" t="str">
        <f t="shared" si="3"/>
        <v>E</v>
      </c>
    </row>
    <row r="17" spans="1:10">
      <c r="A17" s="6">
        <v>14</v>
      </c>
      <c r="B17" s="10"/>
      <c r="C17" s="16" t="s">
        <v>10</v>
      </c>
      <c r="D17" s="17" t="s">
        <v>14</v>
      </c>
      <c r="E17" s="18">
        <f>F17*103%</f>
        <v>45.32</v>
      </c>
      <c r="F17" s="18">
        <v>44</v>
      </c>
      <c r="G17" s="18">
        <v>23</v>
      </c>
      <c r="H17" s="19">
        <f t="shared" si="5"/>
        <v>0.50750220653133271</v>
      </c>
      <c r="I17" s="19">
        <f t="shared" si="5"/>
        <v>0.52272727272727271</v>
      </c>
      <c r="J17" s="24" t="str">
        <f t="shared" si="3"/>
        <v>E</v>
      </c>
    </row>
    <row r="18" spans="1:10">
      <c r="A18" s="6">
        <v>15</v>
      </c>
      <c r="B18" s="11"/>
      <c r="C18" s="20" t="s">
        <v>9</v>
      </c>
      <c r="D18" s="21" t="s">
        <v>15</v>
      </c>
      <c r="E18" s="22">
        <f>E17/E16</f>
        <v>2.0503261882572225E-2</v>
      </c>
      <c r="F18" s="22">
        <f t="shared" ref="F18:G18" si="9">F17/F16</f>
        <v>2.0503261882572229E-2</v>
      </c>
      <c r="G18" s="22">
        <f t="shared" si="9"/>
        <v>1.7062314540059347E-2</v>
      </c>
      <c r="H18" s="22">
        <f t="shared" si="5"/>
        <v>0.83217561370380366</v>
      </c>
      <c r="I18" s="22">
        <f t="shared" si="5"/>
        <v>0.83217561370380355</v>
      </c>
      <c r="J18" s="25" t="str">
        <f t="shared" si="3"/>
        <v>D</v>
      </c>
    </row>
    <row r="19" spans="1:10">
      <c r="A19" s="6">
        <v>16</v>
      </c>
      <c r="B19" s="9" t="s">
        <v>8</v>
      </c>
      <c r="C19" s="12" t="s">
        <v>11</v>
      </c>
      <c r="D19" s="13" t="s">
        <v>14</v>
      </c>
      <c r="E19" s="14">
        <f>F19*103%</f>
        <v>4109.7</v>
      </c>
      <c r="F19" s="14">
        <v>3990</v>
      </c>
      <c r="G19" s="14">
        <v>3890</v>
      </c>
      <c r="H19" s="15">
        <f t="shared" si="5"/>
        <v>0.94654111005669517</v>
      </c>
      <c r="I19" s="15">
        <f t="shared" si="5"/>
        <v>0.97493734335839599</v>
      </c>
      <c r="J19" s="23" t="str">
        <f t="shared" si="3"/>
        <v>C</v>
      </c>
    </row>
    <row r="20" spans="1:10">
      <c r="A20" s="6">
        <v>17</v>
      </c>
      <c r="B20" s="10"/>
      <c r="C20" s="16" t="s">
        <v>10</v>
      </c>
      <c r="D20" s="17" t="s">
        <v>14</v>
      </c>
      <c r="E20" s="18">
        <f>F20*103%</f>
        <v>166.86</v>
      </c>
      <c r="F20" s="18">
        <v>162</v>
      </c>
      <c r="G20" s="18">
        <v>136</v>
      </c>
      <c r="H20" s="19">
        <f t="shared" si="5"/>
        <v>0.81505453673738459</v>
      </c>
      <c r="I20" s="19">
        <f t="shared" si="5"/>
        <v>0.83950617283950613</v>
      </c>
      <c r="J20" s="24" t="str">
        <f t="shared" si="3"/>
        <v>D</v>
      </c>
    </row>
    <row r="21" spans="1:10">
      <c r="A21" s="6">
        <v>18</v>
      </c>
      <c r="B21" s="11"/>
      <c r="C21" s="20" t="s">
        <v>9</v>
      </c>
      <c r="D21" s="21" t="s">
        <v>15</v>
      </c>
      <c r="E21" s="22">
        <f>E20/E19</f>
        <v>4.06015037593985E-2</v>
      </c>
      <c r="F21" s="22">
        <f t="shared" ref="F21:G21" si="10">F20/F19</f>
        <v>4.06015037593985E-2</v>
      </c>
      <c r="G21" s="22">
        <f t="shared" si="10"/>
        <v>3.4961439588688949E-2</v>
      </c>
      <c r="H21" s="22">
        <f t="shared" si="5"/>
        <v>0.86108730838807956</v>
      </c>
      <c r="I21" s="22">
        <f t="shared" si="5"/>
        <v>0.86108730838807956</v>
      </c>
      <c r="J21" s="25" t="str">
        <f t="shared" si="3"/>
        <v>D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r o e T Y x U t E y o A A A A + Q A A A B I A H A B D b 2 5 m a W c v U G F j a 2 F n Z S 5 4 b W w g o h g A K K A U A A A A A A A A A A A A A A A A A A A A A A A A A A A A h Y / R C o I w G I V f R X b v N p W k 5 H d e d B c J Q h D d j r l 0 p T P c b L 5 b F z 1 S r 5 B Q V n d d n s P 3 w T m P 2 x 2 y s W 2 8 q + y N 6 n S K A k y R J 7 X o S q W r F A 3 2 6 C 9 R x q D g 4 s w r 6 U 2 w N s l o V I p q a y 8 J I c 4 5 7 C L c 9 R U J K Q 3 I I d / u R C 1 b 7 i t t L N d C o o 9 V / r c Q g / 1 r D A t x T P E i i F c 4 m h A g c w + 5 0 l 8 m n C Z j C u S n h P X Q 2 K G X 7 M T 9 T Q F k j k D e N 9 g T U E s D B B Q A A g A I A N q 6 H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u h 5 N K I p H u A 4 A A A A R A A A A E w A c A E Z v c m 1 1 b G F z L 1 N l Y 3 R p b 2 4 x L m 0 g o h g A K K A U A A A A A A A A A A A A A A A A A A A A A A A A A A A A K 0 5 N L s n M z 1 M I h t C G 1 g B Q S w E C L Q A U A A I A C A D a u h 5 N j F S 0 T K g A A A D 5 A A A A E g A A A A A A A A A A A A A A A A A A A A A A Q 2 9 u Z m l n L 1 B h Y 2 t h Z 2 U u e G 1 s U E s B A i 0 A F A A C A A g A 2 r o e T Q / K 6 a u k A A A A 6 Q A A A B M A A A A A A A A A A A A A A A A A 9 A A A A F t D b 2 5 0 Z W 5 0 X 1 R 5 c G V z X S 5 4 b W x Q S w E C L Q A U A A I A C A D a u h 5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D 6 y 4 p i g / E K / 6 C + T i E v i X g A A A A A C A A A A A A A Q Z g A A A A E A A C A A A A C O E u F G b h C 1 o D j 2 C 7 4 t G 6 I R 2 R k U P D b 6 N W B 3 1 K + J S w o / d A A A A A A O g A A A A A I A A C A A A A D t 8 p L l 2 4 E q z m T / u A 4 f D 7 N o s U Y p 7 a U R D e / v O w R 7 g M A j P 1 A A A A B w w j J 4 F B D 6 b 1 C D Y k G C M U e d 8 M i p A 6 6 N r A m 4 X R h V o U i t E O s 6 l 9 f 8 9 I n q 5 d O z O 0 q V M 7 4 S l h / S W o t t 3 6 h I e 9 4 7 U A L d p W Q 0 R G H A j g O s C B j s 6 J f S b k A A A A D n 8 Y U D d I 5 Z A 3 6 n D X n R C x x l d u H x r D I q 9 3 w d H F P S 6 N j E 1 8 H R O g 1 z U 5 e w m x l j l / / j 4 A B w j e c N t n 2 k b d V 7 U N M C q E O j < / D a t a M a s h u p > 
</file>

<file path=customXml/itemProps1.xml><?xml version="1.0" encoding="utf-8"?>
<ds:datastoreItem xmlns:ds="http://schemas.openxmlformats.org/officeDocument/2006/customXml" ds:itemID="{10D389D5-862C-47EF-8B37-FA4AD7A6FD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演習1～3</vt:lpstr>
      <vt:lpstr>演習4～5</vt:lpstr>
      <vt:lpstr>FY2018通期実績</vt:lpstr>
      <vt:lpstr>ケーススタディ</vt:lpstr>
      <vt:lpstr>困りごと1</vt:lpstr>
      <vt:lpstr>困りごと2</vt:lpstr>
      <vt:lpstr>困りごと3</vt:lpstr>
      <vt:lpstr>IFS_IF関数の場合</vt:lpstr>
      <vt:lpstr>IFS_IFS関数の場合</vt:lpstr>
      <vt:lpstr>IFERROR_Before</vt:lpstr>
      <vt:lpstr>IFERROR_After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2018-12-09T13:21:55Z</dcterms:modified>
</cp:coreProperties>
</file>